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8_{985BF689-3D18-4BF3-8170-3C77DF991E73}" xr6:coauthVersionLast="47" xr6:coauthVersionMax="47" xr10:uidLastSave="{00000000-0000-0000-0000-000000000000}"/>
  <bookViews>
    <workbookView xWindow="-57720" yWindow="-120" windowWidth="29040" windowHeight="17640" firstSheet="5" activeTab="13" xr2:uid="{00000000-000D-0000-FFFF-FFFF00000000}"/>
  </bookViews>
  <sheets>
    <sheet name="T.CONTENT" sheetId="7" state="hidden" r:id="rId1"/>
    <sheet name="INTRODUCTION" sheetId="14" state="hidden" r:id="rId2"/>
    <sheet name="GOV.BUD" sheetId="2" state="hidden" r:id="rId3"/>
    <sheet name="Summary" sheetId="12" state="hidden" r:id="rId4"/>
    <sheet name="Revenues" sheetId="17" state="hidden" r:id="rId5"/>
    <sheet name="T.CONTENT " sheetId="27" r:id="rId6"/>
    <sheet name="Summary " sheetId="30" r:id="rId7"/>
    <sheet name="GOV.BUD " sheetId="28" r:id="rId8"/>
    <sheet name="Revenues " sheetId="31" r:id="rId9"/>
    <sheet name="Expenditures " sheetId="32" r:id="rId10"/>
    <sheet name="Deficit " sheetId="24" r:id="rId11"/>
    <sheet name="Gov.Reserve " sheetId="23" r:id="rId12"/>
    <sheet name="Debt " sheetId="25" r:id="rId13"/>
    <sheet name="Appendix " sheetId="26" r:id="rId14"/>
    <sheet name="Deficit" sheetId="18" state="hidden" r:id="rId15"/>
    <sheet name="Gov.Reserve" sheetId="15" state="hidden" r:id="rId16"/>
    <sheet name="Debt" sheetId="19" state="hidden" r:id="rId17"/>
    <sheet name="Expenditures" sheetId="5" state="hidden" r:id="rId18"/>
    <sheet name="Appendix" sheetId="13" state="hidden" r:id="rId19"/>
  </sheets>
  <externalReferences>
    <externalReference r:id="rId2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31" l="1"/>
  <c r="C44" i="31"/>
  <c r="C45" i="31"/>
  <c r="C46" i="31"/>
  <c r="C47" i="31"/>
  <c r="C42" i="31"/>
  <c r="C43" i="31"/>
  <c r="C41" i="31"/>
  <c r="E66" i="32"/>
  <c r="C66" i="32"/>
  <c r="F66" i="32" s="1"/>
  <c r="B66" i="32"/>
  <c r="F65" i="32"/>
  <c r="D65" i="32"/>
  <c r="F64" i="32"/>
  <c r="D64" i="32"/>
  <c r="F63" i="32"/>
  <c r="D63" i="32"/>
  <c r="F62" i="32"/>
  <c r="D62" i="32"/>
  <c r="F61" i="32"/>
  <c r="D61" i="32"/>
  <c r="F60" i="32"/>
  <c r="D60" i="32"/>
  <c r="F59" i="32"/>
  <c r="D59" i="32"/>
  <c r="F58" i="32"/>
  <c r="D58" i="32"/>
  <c r="F57" i="32"/>
  <c r="D57" i="32"/>
  <c r="D48" i="32"/>
  <c r="C48" i="32"/>
  <c r="B48" i="32"/>
  <c r="B47" i="32"/>
  <c r="B46" i="32"/>
  <c r="B45" i="32"/>
  <c r="B44" i="32"/>
  <c r="B43" i="32"/>
  <c r="B42" i="32"/>
  <c r="B41" i="32"/>
  <c r="B40" i="32"/>
  <c r="D31" i="32"/>
  <c r="C31" i="32"/>
  <c r="B31" i="32"/>
  <c r="B30" i="32"/>
  <c r="B29" i="32"/>
  <c r="B28" i="32"/>
  <c r="B27" i="32"/>
  <c r="B26" i="32"/>
  <c r="B25" i="32"/>
  <c r="B24" i="32"/>
  <c r="B23" i="32"/>
  <c r="D15" i="32"/>
  <c r="C15" i="32"/>
  <c r="B15" i="32"/>
  <c r="B14" i="32"/>
  <c r="B13" i="32"/>
  <c r="B12" i="32"/>
  <c r="B11" i="32"/>
  <c r="B10" i="32"/>
  <c r="B9" i="32"/>
  <c r="B8" i="32"/>
  <c r="B7" i="32"/>
  <c r="B29" i="31"/>
  <c r="B28" i="31"/>
  <c r="B27" i="31"/>
  <c r="B26" i="31"/>
  <c r="B25" i="31"/>
  <c r="B24" i="31"/>
  <c r="B23" i="31"/>
  <c r="B22" i="31"/>
  <c r="D66" i="32" l="1"/>
  <c r="D11" i="24"/>
  <c r="B9" i="28" l="1"/>
  <c r="B14" i="5" l="1"/>
  <c r="B15" i="5" s="1"/>
</calcChain>
</file>

<file path=xl/sharedStrings.xml><?xml version="1.0" encoding="utf-8"?>
<sst xmlns="http://schemas.openxmlformats.org/spreadsheetml/2006/main" count="739" uniqueCount="292">
  <si>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</si>
  <si>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</si>
  <si>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</si>
  <si>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</si>
  <si>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</si>
  <si>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</si>
  <si>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</si>
  <si>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</si>
  <si>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</si>
  <si>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</si>
  <si>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</si>
  <si>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</si>
  <si>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</si>
  <si>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</si>
  <si>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</si>
  <si>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</si>
  <si>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</si>
  <si>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</si>
  <si>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</si>
  <si>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</si>
  <si>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</si>
  <si>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</si>
  <si>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</si>
  <si>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</si>
  <si>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</si>
  <si>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</si>
  <si>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</si>
  <si>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</si>
  <si>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</si>
  <si>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</si>
  <si>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</si>
  <si>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</si>
  <si>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</si>
  <si>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</si>
  <si>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</si>
  <si>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</si>
  <si>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</si>
  <si>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</si>
  <si>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</si>
  <si>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</si>
  <si>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</si>
  <si>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</si>
  <si>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</si>
  <si>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</si>
  <si>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</si>
  <si>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</si>
  <si>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</si>
  <si>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</si>
  <si>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</si>
  <si>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</si>
  <si>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</si>
  <si>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</si>
  <si>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</si>
  <si>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</si>
  <si>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</si>
  <si>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</si>
  <si>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</si>
  <si>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</si>
  <si>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</si>
  <si>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</si>
  <si>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</si>
  <si>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</si>
  <si>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</si>
  <si>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</si>
  <si>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</si>
  <si>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</si>
  <si>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Government Reserves</t>
  </si>
  <si>
    <t>Total Financing</t>
  </si>
  <si>
    <t>من الاحتياطيات الحكومية</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</si>
  <si>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</si>
  <si>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</si>
  <si>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</si>
  <si>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</si>
  <si>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</si>
  <si>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</si>
  <si>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</si>
  <si>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</si>
  <si>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</si>
  <si>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</si>
  <si>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</si>
  <si>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</si>
  <si>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</si>
  <si>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</si>
  <si>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</si>
  <si>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</si>
  <si>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</si>
  <si>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</si>
  <si>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</si>
  <si>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</si>
  <si>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</si>
  <si>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</si>
  <si>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</si>
  <si>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</si>
  <si>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</si>
  <si>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</si>
  <si>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</si>
  <si>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</si>
  <si>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</si>
  <si>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</si>
  <si>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</si>
  <si>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</si>
  <si>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</si>
  <si>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</si>
  <si>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</si>
  <si>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نسبة التغير للمنصرف الفعلي حتى الربع الحالي مقارنة بالفترة المماثلة من العام السابق</t>
  </si>
  <si>
    <t>Change  %</t>
  </si>
  <si>
    <t>As % of total budget</t>
  </si>
  <si>
    <t>مقارنة بالفترة المماثلة من العام السابق</t>
  </si>
  <si>
    <t xml:space="preserve"> مقارنة بالفترة المماثلة من العام السابق</t>
  </si>
  <si>
    <t>المنصرف للربع الأول 2022م</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</si>
  <si>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</si>
  <si>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</si>
  <si>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</si>
  <si>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</si>
  <si>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</si>
  <si>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</si>
  <si>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</si>
  <si>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</si>
  <si>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</si>
  <si>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</si>
  <si>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</si>
  <si>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</si>
  <si>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</si>
  <si>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</si>
  <si>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</si>
  <si>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</si>
  <si>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</si>
  <si>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</si>
  <si>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</si>
  <si>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</si>
  <si>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</si>
  <si>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</si>
  <si>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</si>
  <si>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</si>
  <si>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</si>
  <si>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</si>
  <si>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</si>
  <si>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</si>
  <si>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</si>
  <si>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</si>
  <si>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</si>
  <si>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</si>
  <si>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</si>
  <si>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</si>
  <si>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</si>
  <si>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</si>
  <si>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</si>
  <si>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</si>
  <si>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</si>
  <si>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</si>
  <si>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</si>
  <si>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</si>
  <si>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</si>
  <si>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</si>
  <si>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</si>
  <si>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</si>
  <si>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</si>
  <si>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</si>
  <si>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</si>
  <si>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</si>
  <si>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</si>
  <si>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</si>
  <si>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</si>
  <si>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</si>
  <si>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</si>
  <si>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</si>
  <si>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t>Summary of Q1 Performance</t>
  </si>
  <si>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</si>
  <si>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Spending Until Q1
2022</t>
  </si>
  <si>
    <t>Surplus/(Deficit)</t>
  </si>
  <si>
    <t xml:space="preserve">The Definition of revenues and Expenses </t>
  </si>
  <si>
    <t>as Outlined in IMF (GFSM 2014)</t>
  </si>
  <si>
    <t>التمويـــل</t>
  </si>
  <si>
    <t>Financing</t>
  </si>
  <si>
    <t>2023م</t>
  </si>
  <si>
    <t>Q1 2023</t>
  </si>
  <si>
    <t>Quarterly Budget Performance Report of FY 2023 Q1 (1444/1445 H)</t>
  </si>
  <si>
    <t>Actual expenditures in Q1 of FY 2023</t>
  </si>
  <si>
    <t xml:space="preserve">المصروفات الفعلية للربع الأول من السنة المالية 1444/ 1445هـ (2023م) </t>
  </si>
  <si>
    <t>Actual expenditures in Q1 of FY 2023 Vs. Q1 of FY 2022</t>
  </si>
  <si>
    <t>للربع الأول مـن السنة المالية 1444 /1445هـ (2023م) بالمقارنة مع العام السابق</t>
  </si>
  <si>
    <t>الميزانية المعتمدة 2023م</t>
  </si>
  <si>
    <t>Budget
2023</t>
  </si>
  <si>
    <t>المنصرف للربع الأول 2023م</t>
  </si>
  <si>
    <t>Spending Until Q1
2023</t>
  </si>
  <si>
    <r>
      <t xml:space="preserve">أداء الميزانية العامة للدولة للربع الأول من السنة المالية الحالية </t>
    </r>
    <r>
      <rPr>
        <sz val="11"/>
        <color rgb="FF898989"/>
        <rFont val="DIN Next LT Arabic"/>
        <family val="2"/>
      </rPr>
      <t xml:space="preserve">1444/ 1445هـ (2023م) </t>
    </r>
  </si>
  <si>
    <t xml:space="preserve">رصيد الاحتياطي العام للدولة والحساب الجاري </t>
  </si>
  <si>
    <t xml:space="preserve">Government Reserve and Current Account </t>
  </si>
  <si>
    <t>رصيد الاحتياطي العام للدولة</t>
  </si>
  <si>
    <t>Government Reserve</t>
  </si>
  <si>
    <t xml:space="preserve">الرصيد اخر الفترة </t>
  </si>
  <si>
    <r>
      <t xml:space="preserve">الميزانيـــــة العامـــــة للدولــــــة
</t>
    </r>
    <r>
      <rPr>
        <sz val="14"/>
        <color rgb="FF817A65"/>
        <rFont val="DIN Next LT Arabic"/>
        <family val="2"/>
      </rPr>
      <t>للسنة المالية 1446/1445هـ (2024م)</t>
    </r>
  </si>
  <si>
    <r>
      <t xml:space="preserve">الملخص التنفيذي لأداء الميزانيـــــة العامـــــة للدولــــــة
</t>
    </r>
    <r>
      <rPr>
        <sz val="14"/>
        <color rgb="FF817A65"/>
        <rFont val="DIN Next LT Arabic"/>
        <family val="2"/>
      </rPr>
      <t>للربع الأول من السنة المالية 1446/1445هـ (2024م)</t>
    </r>
  </si>
  <si>
    <r>
      <t xml:space="preserve">رصيد الاحتياطي العام للدولة والحساب الجاري 
</t>
    </r>
    <r>
      <rPr>
        <sz val="14"/>
        <color rgb="FF817A65"/>
        <rFont val="DIN Next LT Arabic"/>
        <family val="2"/>
      </rPr>
      <t>للربع الأول من السنة المالية 1446/1445هـ (2024م)</t>
    </r>
  </si>
  <si>
    <r>
      <t xml:space="preserve">The Government Budget 
</t>
    </r>
    <r>
      <rPr>
        <sz val="14"/>
        <color rgb="FF817A65"/>
        <rFont val="DIN Next LT Arabic"/>
        <family val="2"/>
      </rPr>
      <t>For FY 2024</t>
    </r>
  </si>
  <si>
    <r>
      <t xml:space="preserve">Government Reserve and Current Account 
</t>
    </r>
    <r>
      <rPr>
        <sz val="14"/>
        <color rgb="FF817A65"/>
        <rFont val="DIN Next LT Arabic"/>
        <family val="2"/>
      </rPr>
      <t>in Q1 of FY 2024</t>
    </r>
  </si>
  <si>
    <t>ميزانية
السنة المالية 1446/1445هـ
(2024م)</t>
  </si>
  <si>
    <t>The Government Budget for FY 2024</t>
  </si>
  <si>
    <r>
      <t xml:space="preserve">أداء الميزانية العامة للدولة للربع الأول من السنة المالية الحالية </t>
    </r>
    <r>
      <rPr>
        <sz val="11"/>
        <color rgb="FF898989"/>
        <rFont val="DIN Next LT Arabic"/>
        <family val="2"/>
      </rPr>
      <t>1445/ 1446هـ (2024م)</t>
    </r>
  </si>
  <si>
    <t>Quarterly Budget Performance Report of FY 2024 Q1 (1445/1446 H)</t>
  </si>
  <si>
    <t>النتائج الفعلية لأداء الميزانية للربع الأول من السنة المالية 1445/ 1446هـ (2024م)</t>
  </si>
  <si>
    <t>Actual performance in Q1 of FY 2024</t>
  </si>
  <si>
    <r>
      <rPr>
        <b/>
        <sz val="12"/>
        <color rgb="FFB5A583"/>
        <rFont val="DIN Next LT Arabic"/>
        <family val="2"/>
      </rPr>
      <t>FY 2024</t>
    </r>
    <r>
      <rPr>
        <sz val="12"/>
        <color rgb="FF028992"/>
        <rFont val="DIN Next LT Arabic"/>
        <family val="2"/>
      </rPr>
      <t xml:space="preserve">
Budget</t>
    </r>
  </si>
  <si>
    <t xml:space="preserve">أداء الميزانية العامة للدولة للربع الأول من السنة المالية الحالية 1445/ 1446هـ (2024م) </t>
  </si>
  <si>
    <t>Actual revenues in Q1 of FY 2024 Vs. Q1 of FY 2023</t>
  </si>
  <si>
    <t>الإيرادات الفعلية للربع الأول من السنة المالية 1445/ 1446هـ (2024م)</t>
  </si>
  <si>
    <r>
      <t>الإيرادات الفعلية للربع الأول من السنة المالية</t>
    </r>
    <r>
      <rPr>
        <b/>
        <sz val="16"/>
        <color rgb="FFFF0000"/>
        <rFont val="DIN Next LT Arabic"/>
        <family val="2"/>
      </rPr>
      <t xml:space="preserve"> </t>
    </r>
    <r>
      <rPr>
        <b/>
        <sz val="16"/>
        <color rgb="FF3BA97C"/>
        <rFont val="DIN Next LT Arabic"/>
        <family val="2"/>
      </rPr>
      <t xml:space="preserve">1445/ 1446هـ (2024م) </t>
    </r>
  </si>
  <si>
    <r>
      <t>Actual revenues in Q1 of FY</t>
    </r>
    <r>
      <rPr>
        <b/>
        <sz val="16"/>
        <color rgb="FF3BA97C"/>
        <rFont val="DIN Next LT Arabic"/>
        <family val="2"/>
      </rPr>
      <t xml:space="preserve"> 2024</t>
    </r>
  </si>
  <si>
    <t>Budget Financing in Q1 of FY 2024</t>
  </si>
  <si>
    <t>نتائج الفائض/(العجز) ومصادر التمويـــل للربع الأول للسنة المالية 1445 / 1446هـ  (2024م)</t>
  </si>
  <si>
    <t>Quarterly Budget Performance Report of FY 2024 Q1 (  1445/ 1446 H)</t>
  </si>
  <si>
    <t xml:space="preserve">أداء الميزانية العامة للدولة للربع الأول من السنة المالية الحالية   1445/  1446هـ (2024م) </t>
  </si>
  <si>
    <t>Public debt in Q1 of FY 2024</t>
  </si>
  <si>
    <t>الدين العام للربع الأول للسنة المالية   1445/  1446هـ (2024م)</t>
  </si>
  <si>
    <t>للربع الأول من السنة المالية 1445/ 1446هـ (2024م)</t>
  </si>
  <si>
    <t>in Q1 of FY 2024</t>
  </si>
  <si>
    <t>Current Account of FY 2024</t>
  </si>
  <si>
    <t>الحساب الجاري للسنة المالية 2024م</t>
  </si>
  <si>
    <t xml:space="preserve">أداء الميزانية العامة للدولة للربع الاول من السنة المالية الحالية 1445/ 1446هـ (2024م) </t>
  </si>
  <si>
    <t xml:space="preserve">من الدين </t>
  </si>
  <si>
    <t xml:space="preserve">from Borrowing </t>
  </si>
  <si>
    <t>للسنة المالية 1446/ 1447هـ (2025م)</t>
  </si>
  <si>
    <r>
      <rPr>
        <b/>
        <sz val="12"/>
        <color rgb="FFB5A583"/>
        <rFont val="DIN Next LT Arabic"/>
        <family val="2"/>
      </rPr>
      <t>FY 2024</t>
    </r>
    <r>
      <rPr>
        <sz val="12"/>
        <color rgb="FF028992"/>
        <rFont val="DIN Next LT Arabic"/>
        <family val="2"/>
      </rPr>
      <t xml:space="preserve">
Actual</t>
    </r>
  </si>
  <si>
    <r>
      <rPr>
        <b/>
        <sz val="12"/>
        <color rgb="FFB5A583"/>
        <rFont val="DIN Next LT Arabic"/>
        <family val="2"/>
      </rPr>
      <t>FY 2025</t>
    </r>
    <r>
      <rPr>
        <sz val="12"/>
        <color rgb="FF028992"/>
        <rFont val="DIN Next LT Arabic"/>
        <family val="2"/>
      </rPr>
      <t xml:space="preserve">
Budget</t>
    </r>
  </si>
  <si>
    <t>النتائج الفعلية لميزانية
السنة المالية 1446/1445هـ
(2024م)</t>
  </si>
  <si>
    <t>ميزانية
السنة المالية 1447/1446هـ
(2025م)</t>
  </si>
  <si>
    <t>2025م</t>
  </si>
  <si>
    <t>الميزانية المعتمدة 2025م</t>
  </si>
  <si>
    <t>Budget
2025</t>
  </si>
  <si>
    <t>The Government Budget for FY 2025</t>
  </si>
  <si>
    <r>
      <t xml:space="preserve">الميزانيـــــة العامـــــة للدولــــــة
</t>
    </r>
    <r>
      <rPr>
        <sz val="14"/>
        <color rgb="FF817A65"/>
        <rFont val="DIN Next LT Arabic"/>
        <family val="2"/>
      </rPr>
      <t>للسنة المالية 1447/1446هـ (2025م)</t>
    </r>
  </si>
  <si>
    <t>Introduction</t>
  </si>
  <si>
    <r>
      <t xml:space="preserve">The Government Budget 
</t>
    </r>
    <r>
      <rPr>
        <sz val="14"/>
        <color rgb="FF817A65"/>
        <rFont val="DIN Next LT Arabic"/>
        <family val="2"/>
      </rPr>
      <t>For FY 2025</t>
    </r>
  </si>
  <si>
    <t>The Budget Approval of Sectors and Actual Expenditure</t>
  </si>
  <si>
    <t xml:space="preserve"> Closing Balance</t>
  </si>
  <si>
    <t xml:space="preserve">الحساب الجاري </t>
  </si>
  <si>
    <t>Current Account</t>
  </si>
  <si>
    <t xml:space="preserve"> Opening Balance</t>
  </si>
  <si>
    <t>Taxes on the goods or specific activities, and Excise Tax (petroleum products fees and tobacco taxes).</t>
  </si>
  <si>
    <t>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</si>
  <si>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Current transfers receivable by households intended to the needs that arise from events such as sickness, unemployment, retirement, housing or family conditions. They could be in cash or in kind.</t>
  </si>
  <si>
    <t>The Definition of revenues and Expenditures</t>
  </si>
  <si>
    <t>النتائج الفعلية لأداء الميزانية للربع الثاني من السنة المالية 1446/ 1447هـ (2025م)</t>
  </si>
  <si>
    <t>Actual performance in Q2 of FY 2025</t>
  </si>
  <si>
    <t>الإيرادات الفعلية للربع الثاني من السنة المالية 1446/ 1447هـ (2025م)</t>
  </si>
  <si>
    <t>Actual Revenues in Q2 of FY 2024 Vs. Q2 of FY 2025</t>
  </si>
  <si>
    <t xml:space="preserve">المصروفات الفعلية للربع الثاني من السنة المالية 1446/ 1447هـ (2025م) </t>
  </si>
  <si>
    <t xml:space="preserve">أداء الميزانية العامة للدولة للربع الثاني من السنة المالية الحالية   1446/  1447هـ (2025م) </t>
  </si>
  <si>
    <t>Quarterly Budget Performance Report of FY 2025 Q2 (1446/ 1447H)</t>
  </si>
  <si>
    <t xml:space="preserve">أداء الميزانية العامة للدولة للربع الثاني من السنة المالية الحالية 1446/ 1447هـ (2025م) </t>
  </si>
  <si>
    <t>Quarterly Budget Performance Report of FY 2025 Q2 (1446/ 1447 H)</t>
  </si>
  <si>
    <t>Quarterly Budget Performance Report of FY 2025 Q2(1446/1447 H)</t>
  </si>
  <si>
    <r>
      <t xml:space="preserve">أداء الميزانية العامة للدولة للربع الثاني من السنة المالية الحالية </t>
    </r>
    <r>
      <rPr>
        <sz val="11"/>
        <color rgb="FF898989"/>
        <rFont val="DIN Next LT Arabic"/>
        <family val="2"/>
      </rPr>
      <t xml:space="preserve">1446/ 1447هـ (2025م) </t>
    </r>
  </si>
  <si>
    <t>Quarterly Budget Performance Report of FY 2025 Q2 (1446/1447 H)</t>
  </si>
  <si>
    <r>
      <t xml:space="preserve">أداء الميزانية العامة للدولة للربع الثاني من السنة المالية الحالية </t>
    </r>
    <r>
      <rPr>
        <sz val="11"/>
        <color rgb="FF898989"/>
        <rFont val="DIN Next LT Arabic"/>
        <family val="2"/>
      </rPr>
      <t>1446/ 1447هـ (2025م)</t>
    </r>
  </si>
  <si>
    <t>Summary of H1 Performance</t>
  </si>
  <si>
    <t>*تم تقريب الأرقام إلى اقرب فاصلة عشرية</t>
  </si>
  <si>
    <t>* Figures are rounded up to the nearest decimal point</t>
  </si>
  <si>
    <t>النتائج الفعلية لأداء الميزانية للنصف الأول من السنة المالية 1446/ 1447هـ (2025م)</t>
  </si>
  <si>
    <t>Actual performance in H1 of FY 2025</t>
  </si>
  <si>
    <t>H1</t>
  </si>
  <si>
    <t>الإيرادات الفعلية للنصف الأول من السنة المالية 1446/ 1447هـ (2025م)</t>
  </si>
  <si>
    <t>Actual revenues in H1 of FY 2024 Vs. H1 of FY 2025</t>
  </si>
  <si>
    <r>
      <t xml:space="preserve">Non-financial Assets </t>
    </r>
    <r>
      <rPr>
        <sz val="10"/>
        <color rgb="FFA39D87"/>
        <rFont val="DIN Next LT Arabic"/>
        <family val="2"/>
      </rPr>
      <t>(CAPEX)</t>
    </r>
  </si>
  <si>
    <t>**تم تقريب الأرقام إلى اقرب فاصلة عشرية</t>
  </si>
  <si>
    <t>** Figures are rounded up to the nearest decimal point</t>
  </si>
  <si>
    <t xml:space="preserve">المصروفات الفعلية للنصف الأول من السنة المالية 1446/ 1447هـ (2025م) </t>
  </si>
  <si>
    <t>Q2</t>
  </si>
  <si>
    <t>Summary of Q2 Performance</t>
  </si>
  <si>
    <t>Actual Expenditures in H1 of FY 2025</t>
  </si>
  <si>
    <t>Actual Expenditures in Q2 of FY 2025 Vs. Q2 of FY 2024</t>
  </si>
  <si>
    <t>Actual expenditures in H1 of FY 2025 Vs. H1 of FY 2024</t>
  </si>
  <si>
    <t>in H1 of FY 2025 Vs. H1 of FY 2024</t>
  </si>
  <si>
    <t>المنصرف للنصف الأول 2025م</t>
  </si>
  <si>
    <t>المنصرف للنصف الأول 2024م</t>
  </si>
  <si>
    <t>Spending Until H1
2025</t>
  </si>
  <si>
    <t>Spending Until H1
2024</t>
  </si>
  <si>
    <t>(Deficit)</t>
  </si>
  <si>
    <r>
      <t xml:space="preserve">الملخص التنفيذي لأداء الميزانيـــــة العامـــــة للدولــــــة
</t>
    </r>
    <r>
      <rPr>
        <sz val="14"/>
        <color rgb="FF817A65"/>
        <rFont val="DIN Next LT Arabic"/>
        <family val="2"/>
      </rPr>
      <t>للنصف الأول من السنة المالية 1447/1446هـ (2025م)</t>
    </r>
  </si>
  <si>
    <r>
      <t xml:space="preserve">Executive Summary of The Budget
</t>
    </r>
    <r>
      <rPr>
        <sz val="14"/>
        <color rgb="FF817A65"/>
        <rFont val="DIN Next LT Arabic"/>
        <family val="2"/>
      </rPr>
      <t>Performance Report in H1 of FY 2025</t>
    </r>
  </si>
  <si>
    <r>
      <t xml:space="preserve">Government Reserve and Current Account 
</t>
    </r>
    <r>
      <rPr>
        <sz val="14"/>
        <color rgb="FF817A65"/>
        <rFont val="DIN Next LT Arabic"/>
        <family val="2"/>
      </rPr>
      <t>Until H1 of FY 2025</t>
    </r>
  </si>
  <si>
    <r>
      <t xml:space="preserve">رصيد الاحتياطي العام للدولة والحساب الجاري 
</t>
    </r>
    <r>
      <rPr>
        <sz val="14"/>
        <color rgb="FF817A65"/>
        <rFont val="DIN Next LT Arabic"/>
        <family val="2"/>
      </rPr>
      <t>حتى نهاية النصف الأول من السنة المالية 1447/1446هـ (2025م)</t>
    </r>
  </si>
  <si>
    <t>(العجز)</t>
  </si>
  <si>
    <r>
      <t>الإيرادات الفعلية حتى النصف الأول من السنة المالية</t>
    </r>
    <r>
      <rPr>
        <b/>
        <sz val="16"/>
        <color rgb="FFFF0000"/>
        <rFont val="DIN Next LT Arabic"/>
        <family val="2"/>
      </rPr>
      <t xml:space="preserve"> </t>
    </r>
    <r>
      <rPr>
        <b/>
        <sz val="16"/>
        <color rgb="FF3BA97C"/>
        <rFont val="DIN Next LT Arabic"/>
        <family val="2"/>
      </rPr>
      <t xml:space="preserve">1446/ 1447هـ (2025م) </t>
    </r>
  </si>
  <si>
    <t>Actual Revenues in H1 of FY 2025</t>
  </si>
  <si>
    <t>للنصف الأول مـن السنة المالية 1446 /1447هـ (2025م) بالمقارنة مع الفترة المماثلة من العام السابق</t>
  </si>
  <si>
    <r>
      <t xml:space="preserve">نتائج الفائض/(العجز) ومصادر التمويـــل 
</t>
    </r>
    <r>
      <rPr>
        <sz val="12"/>
        <color rgb="FF1E816F"/>
        <rFont val="DIN Next LT Arabic"/>
        <family val="2"/>
      </rPr>
      <t>للنصف الأول للسنة المالية 1446 / 1447هـ  (2025م)</t>
    </r>
  </si>
  <si>
    <r>
      <t xml:space="preserve">Results of Surplus/(Deficit) and Financing Sources
</t>
    </r>
    <r>
      <rPr>
        <sz val="12"/>
        <color rgb="FF1E816F"/>
        <rFont val="DIN Next LT Arabic"/>
        <family val="2"/>
      </rPr>
      <t>in H1 of FY 2025</t>
    </r>
  </si>
  <si>
    <t>Until H1 of FY 2025</t>
  </si>
  <si>
    <t>Public debt Until H1 of FY 2025</t>
  </si>
  <si>
    <t>حتى نهاية النصف الأول للسنة المالية   1446/  1447هـ (2025م)</t>
  </si>
  <si>
    <t>حتى نهاية النصف الأول من السنة المالية 1446/ 1447هـ (2025م)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</si>
</sst>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9">
    <font>
      <sz val="11"/>
      <color theme="1"/>
      <name val="Arial"/>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Arial"/>
      <family val="2"/>
      <scheme val="minor"/>
    </font>
    <font>
      <b/>
      <sz val="14"/>
      <color rgb="FFFFFFFF"/>
      <name val="DIN Next LT Arabic"/>
      <family val="2"/>
    </font>
    <font>
      <sz val="14"/>
      <color theme="1"/>
      <name val="Arial"/>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Arial"/>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Arial"/>
      <family val="2"/>
      <scheme val="minor"/>
    </font>
    <font>
      <b/>
      <sz val="16"/>
      <color rgb="FF46B179"/>
      <name val="DIN Next LT Arabic"/>
      <family val="2"/>
    </font>
    <font>
      <sz val="16"/>
      <color theme="1"/>
      <name val="Arial"/>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Arial"/>
      <family val="2"/>
      <scheme val="minor"/>
    </font>
    <font>
      <sz val="11"/>
      <color rgb="FF028992"/>
      <name val="Arial"/>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Arial"/>
      <family val="2"/>
      <scheme val="minor"/>
    </font>
    <font>
      <b/>
      <sz val="11"/>
      <color rgb="FF1E816F"/>
      <name val="DIN Next LT Arabic"/>
      <family val="2"/>
    </font>
    <font>
      <sz val="11"/>
      <color rgb="FFECEDEB"/>
      <name val="Arial"/>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2"/>
      <color rgb="FFFF0000"/>
      <name val="DIN Next LT Arabic"/>
      <family val="2"/>
    </font>
    <font>
      <b/>
      <sz val="14"/>
      <color rgb="FF028992"/>
      <name val="DIN Next LT Arabic"/>
      <family val="2"/>
    </font>
    <font>
      <b/>
      <sz val="11"/>
      <color theme="1"/>
      <name val="Arial"/>
      <family val="2"/>
      <scheme val="minor"/>
    </font>
    <font>
      <b/>
      <sz val="16"/>
      <color rgb="FFFF0000"/>
      <name val="DIN Next LT Arabic"/>
      <family val="2"/>
    </font>
    <font>
      <b/>
      <sz val="16"/>
      <color rgb="FF3BA97C"/>
      <name val="DIN Next LT Arabic"/>
      <family val="2"/>
    </font>
    <font>
      <sz val="11"/>
      <color theme="1"/>
      <name val="Arial"/>
      <family val="2"/>
      <charset val="178"/>
      <scheme val="minor"/>
    </font>
    <font>
      <b/>
      <sz val="18"/>
      <color rgb="FF028992"/>
      <name val="DIN Next LT Arabic"/>
      <family val="2"/>
    </font>
    <font>
      <sz val="12"/>
      <color rgb="FF1E816F"/>
      <name val="DIN Next LT Arabic"/>
      <family val="2"/>
    </font>
    <font>
      <b/>
      <sz val="11"/>
      <color rgb="FF028992"/>
      <name val="DIN Next LT Arabic"/>
      <family val="2"/>
    </font>
    <font>
      <sz val="16"/>
      <color rgb="FFFF0000"/>
      <name val="Arial"/>
      <family val="2"/>
      <scheme val="minor"/>
    </font>
    <font>
      <b/>
      <sz val="11"/>
      <color rgb="FFFF0000"/>
      <name val="Arial"/>
      <family val="2"/>
      <scheme val="minor"/>
    </font>
    <font>
      <strike/>
      <sz val="11"/>
      <color rgb="FFFF0000"/>
      <name val="Arial"/>
      <family val="2"/>
      <scheme val="minor"/>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8">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
      <left/>
      <right/>
      <top style="thin">
        <color theme="0"/>
      </top>
      <bottom style="thin">
        <color theme="0"/>
      </bottom>
      <diagonal/>
    </border>
  </borders>
  <cellStyleXfs count="5">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xf numFmtId="0" fontId="52" fillId="0" borderId="0"/>
  </cellStyleXfs>
  <cellXfs count="227">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6" fillId="5" borderId="0" xfId="0" applyFont="1" applyFill="1" applyAlignment="1">
      <alignment horizontal="center"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8"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2" fillId="0" borderId="0" xfId="0" applyFont="1" applyAlignment="1">
      <alignment vertical="center"/>
    </xf>
    <xf numFmtId="0" fontId="6" fillId="7" borderId="0" xfId="0" applyFont="1" applyFill="1" applyAlignment="1">
      <alignment horizontal="right" vertical="center"/>
    </xf>
    <xf numFmtId="0" fontId="6"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14" fillId="0" borderId="0" xfId="0" applyFont="1"/>
    <xf numFmtId="0" fontId="14" fillId="0" borderId="0" xfId="0" applyFont="1" applyAlignment="1">
      <alignment horizontal="left"/>
    </xf>
    <xf numFmtId="0" fontId="15" fillId="0" borderId="0" xfId="0" applyFont="1"/>
    <xf numFmtId="0" fontId="15" fillId="0" borderId="0" xfId="0" applyFont="1" applyAlignment="1">
      <alignment horizontal="center" vertical="center" readingOrder="1"/>
    </xf>
    <xf numFmtId="3" fontId="5" fillId="9" borderId="9" xfId="0" applyNumberFormat="1" applyFont="1" applyFill="1" applyBorder="1" applyAlignment="1">
      <alignment horizontal="center" vertical="center" wrapText="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2" fillId="0" borderId="0" xfId="1" applyFont="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32" fillId="0" borderId="0" xfId="0" applyFont="1"/>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6" xfId="0" applyFont="1" applyFill="1" applyBorder="1" applyAlignment="1">
      <alignment horizontal="right" vertical="center" wrapText="1" readingOrder="2"/>
    </xf>
    <xf numFmtId="0" fontId="36" fillId="0" borderId="0" xfId="0" applyFont="1" applyAlignment="1">
      <alignment horizontal="right" vertical="center" wrapText="1" readingOrder="2"/>
    </xf>
    <xf numFmtId="3" fontId="1" fillId="0" borderId="1" xfId="0" applyNumberFormat="1" applyFont="1" applyBorder="1" applyAlignment="1">
      <alignment horizontal="center" vertical="center"/>
    </xf>
    <xf numFmtId="37" fontId="6" fillId="4" borderId="0" xfId="0" applyNumberFormat="1" applyFont="1" applyFill="1" applyAlignment="1">
      <alignment horizontal="center" vertical="center"/>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4"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6"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9" fontId="0" fillId="0" borderId="0" xfId="1" applyFont="1"/>
    <xf numFmtId="0" fontId="0" fillId="0" borderId="0" xfId="1" applyNumberFormat="1" applyFont="1"/>
    <xf numFmtId="37" fontId="47" fillId="0" borderId="0" xfId="0" applyNumberFormat="1" applyFont="1" applyAlignment="1">
      <alignment horizontal="center" vertical="center"/>
    </xf>
    <xf numFmtId="0" fontId="22" fillId="0" borderId="0" xfId="0" applyFont="1" applyAlignment="1">
      <alignment horizontal="right"/>
    </xf>
    <xf numFmtId="3" fontId="48" fillId="0" borderId="0" xfId="0" applyNumberFormat="1" applyFont="1" applyAlignment="1">
      <alignment horizontal="right" vertical="center"/>
    </xf>
    <xf numFmtId="3" fontId="48" fillId="0" borderId="0" xfId="0" applyNumberFormat="1" applyFont="1" applyAlignment="1">
      <alignment horizontal="center" vertical="center"/>
    </xf>
    <xf numFmtId="38" fontId="48" fillId="0" borderId="0" xfId="0" applyNumberFormat="1" applyFont="1" applyAlignment="1">
      <alignment horizontal="left" vertical="center"/>
    </xf>
    <xf numFmtId="3" fontId="48" fillId="0" borderId="3" xfId="0" applyNumberFormat="1" applyFont="1" applyBorder="1" applyAlignment="1">
      <alignment horizontal="right" vertical="center"/>
    </xf>
    <xf numFmtId="3" fontId="48" fillId="0" borderId="3" xfId="0" applyNumberFormat="1" applyFont="1" applyBorder="1" applyAlignment="1">
      <alignment horizontal="left" vertical="center"/>
    </xf>
    <xf numFmtId="0" fontId="15" fillId="0" borderId="0" xfId="0" applyFont="1" applyAlignment="1">
      <alignment horizontal="right"/>
    </xf>
    <xf numFmtId="3" fontId="48" fillId="0" borderId="3" xfId="0" applyNumberFormat="1" applyFont="1" applyBorder="1" applyAlignment="1">
      <alignment horizontal="center" vertical="center"/>
    </xf>
    <xf numFmtId="0" fontId="11" fillId="8" borderId="0" xfId="2" applyFont="1" applyFill="1" applyAlignment="1">
      <alignment horizontal="left" vertical="center" wrapText="1" readingOrder="1"/>
    </xf>
    <xf numFmtId="164" fontId="49" fillId="0" borderId="0" xfId="3" applyNumberFormat="1" applyFont="1" applyAlignment="1">
      <alignment horizontal="center"/>
    </xf>
    <xf numFmtId="165" fontId="0" fillId="0" borderId="0" xfId="1" applyNumberFormat="1" applyFont="1"/>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 fontId="5" fillId="9" borderId="9" xfId="0" applyNumberFormat="1" applyFont="1" applyFill="1" applyBorder="1" applyAlignment="1">
      <alignment horizontal="center" vertical="center" wrapText="1"/>
    </xf>
    <xf numFmtId="3" fontId="0" fillId="0" borderId="0" xfId="0" applyNumberFormat="1"/>
    <xf numFmtId="3" fontId="2" fillId="0" borderId="3" xfId="0" applyNumberFormat="1" applyFont="1" applyBorder="1" applyAlignment="1">
      <alignment horizontal="center" vertical="center"/>
    </xf>
    <xf numFmtId="0" fontId="53" fillId="0" borderId="0" xfId="0" applyFont="1" applyAlignment="1">
      <alignment vertical="center"/>
    </xf>
    <xf numFmtId="0" fontId="20" fillId="0" borderId="0" xfId="0" applyFont="1" applyAlignment="1">
      <alignment horizontal="right" vertical="center" readingOrder="2"/>
    </xf>
    <xf numFmtId="0" fontId="38" fillId="0" borderId="0" xfId="0" applyFont="1" applyAlignment="1">
      <alignment vertical="center" wrapText="1"/>
    </xf>
    <xf numFmtId="0" fontId="35" fillId="0" borderId="0" xfId="0" applyFont="1" applyAlignment="1">
      <alignment horizontal="left" vertical="center" readingOrder="1"/>
    </xf>
    <xf numFmtId="0" fontId="51" fillId="0" borderId="0" xfId="0" applyFont="1" applyAlignment="1">
      <alignment horizontal="left" vertical="center" readingOrder="1"/>
    </xf>
    <xf numFmtId="9" fontId="1" fillId="0" borderId="3" xfId="1" applyFont="1" applyBorder="1" applyAlignment="1">
      <alignment horizontal="center" vertical="center"/>
    </xf>
    <xf numFmtId="3" fontId="1" fillId="0" borderId="3"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0" fontId="9" fillId="5" borderId="0" xfId="0" applyFont="1" applyFill="1" applyAlignment="1">
      <alignment horizontal="center" vertical="center"/>
    </xf>
    <xf numFmtId="3" fontId="5" fillId="9" borderId="9" xfId="0" applyNumberFormat="1" applyFont="1" applyFill="1" applyBorder="1" applyAlignment="1">
      <alignment horizontal="center" vertical="center" wrapText="1"/>
    </xf>
    <xf numFmtId="0" fontId="3" fillId="0" borderId="0" xfId="0" applyFont="1" applyAlignment="1">
      <alignment horizontal="right" readingOrder="2"/>
    </xf>
    <xf numFmtId="0" fontId="3" fillId="0" borderId="0" xfId="0" applyFont="1" applyAlignment="1">
      <alignment horizontal="left"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3" fontId="2" fillId="0" borderId="1" xfId="0" applyNumberFormat="1" applyFont="1" applyBorder="1" applyAlignment="1">
      <alignment horizontal="center" vertical="center"/>
    </xf>
    <xf numFmtId="37" fontId="6" fillId="4" borderId="4" xfId="0" applyNumberFormat="1" applyFont="1" applyFill="1" applyBorder="1" applyAlignment="1">
      <alignment horizontal="center" vertical="center"/>
    </xf>
    <xf numFmtId="3" fontId="2" fillId="0" borderId="3" xfId="0" applyNumberFormat="1" applyFont="1" applyBorder="1" applyAlignment="1">
      <alignment horizontal="center" vertical="center"/>
    </xf>
    <xf numFmtId="3" fontId="2" fillId="0" borderId="4"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9" fillId="5" borderId="0" xfId="0" applyFont="1" applyFill="1" applyAlignment="1">
      <alignment horizontal="center" vertical="center" wrapText="1" readingOrder="1"/>
    </xf>
    <xf numFmtId="0" fontId="30" fillId="5" borderId="0" xfId="0" applyFont="1" applyFill="1" applyAlignment="1">
      <alignment horizontal="center" vertical="center"/>
    </xf>
    <xf numFmtId="0" fontId="29" fillId="5" borderId="3" xfId="0" applyFont="1" applyFill="1" applyBorder="1" applyAlignment="1">
      <alignment horizontal="center" vertical="center" wrapText="1" readingOrder="1"/>
    </xf>
    <xf numFmtId="3" fontId="6" fillId="6" borderId="4" xfId="0" applyNumberFormat="1" applyFont="1" applyFill="1" applyBorder="1" applyAlignment="1">
      <alignment horizontal="center" vertical="center"/>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3" fontId="6" fillId="6" borderId="0" xfId="0" applyNumberFormat="1" applyFont="1" applyFill="1" applyAlignment="1">
      <alignment horizontal="center" vertical="center"/>
    </xf>
    <xf numFmtId="9" fontId="1" fillId="0" borderId="1" xfId="1" applyNumberFormat="1" applyFont="1" applyBorder="1" applyAlignment="1">
      <alignment horizontal="center" vertical="center"/>
    </xf>
    <xf numFmtId="3" fontId="6" fillId="6" borderId="0" xfId="0" applyNumberFormat="1" applyFont="1" applyFill="1" applyAlignment="1">
      <alignment horizontal="center" vertical="center" wrapText="1"/>
    </xf>
    <xf numFmtId="165" fontId="2" fillId="0" borderId="3" xfId="1" applyNumberFormat="1" applyFont="1" applyBorder="1" applyAlignment="1">
      <alignment horizontal="center" vertical="center"/>
    </xf>
    <xf numFmtId="0" fontId="56" fillId="0" borderId="0" xfId="0" applyFont="1"/>
    <xf numFmtId="164" fontId="18" fillId="0" borderId="0" xfId="3" applyNumberFormat="1" applyFont="1"/>
    <xf numFmtId="164" fontId="57" fillId="0" borderId="0" xfId="3" applyNumberFormat="1" applyFont="1" applyAlignment="1">
      <alignment horizontal="center"/>
    </xf>
    <xf numFmtId="0" fontId="18" fillId="0" borderId="0" xfId="0" applyFont="1" applyAlignment="1">
      <alignment horizontal="right"/>
    </xf>
    <xf numFmtId="0" fontId="58" fillId="0" borderId="0" xfId="0" applyFont="1"/>
    <xf numFmtId="0" fontId="46" fillId="0" borderId="2" xfId="0" applyFont="1" applyBorder="1" applyAlignment="1">
      <alignment horizontal="right" vertical="center" readingOrder="1"/>
    </xf>
    <xf numFmtId="0" fontId="38" fillId="0" borderId="0" xfId="0" applyFont="1" applyFill="1" applyAlignment="1">
      <alignment wrapText="1"/>
    </xf>
    <xf numFmtId="0" fontId="38" fillId="0" borderId="0" xfId="0" applyFont="1" applyFill="1" applyAlignment="1">
      <alignment vertical="center" wrapText="1"/>
    </xf>
    <xf numFmtId="0" fontId="2" fillId="0" borderId="0" xfId="0" applyFont="1" applyFill="1"/>
    <xf numFmtId="0" fontId="0" fillId="0" borderId="0" xfId="0" applyFill="1"/>
    <xf numFmtId="0" fontId="55" fillId="0" borderId="0" xfId="0" applyFont="1" applyFill="1" applyAlignment="1">
      <alignment horizontal="left"/>
    </xf>
    <xf numFmtId="0" fontId="55" fillId="0" borderId="0" xfId="0" applyFont="1" applyFill="1" applyAlignment="1">
      <alignment horizontal="right"/>
    </xf>
    <xf numFmtId="0" fontId="42" fillId="0" borderId="0" xfId="0" applyFont="1" applyAlignment="1">
      <alignment horizontal="left" vertical="center" wrapText="1" readingOrder="1"/>
    </xf>
    <xf numFmtId="0" fontId="42" fillId="0" borderId="0" xfId="0" applyFont="1" applyAlignment="1">
      <alignment horizontal="center" vertical="center" wrapText="1" readingOrder="2"/>
    </xf>
    <xf numFmtId="0" fontId="2" fillId="2" borderId="0" xfId="0"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0" fontId="13" fillId="3" borderId="0" xfId="0" applyFont="1" applyFill="1" applyAlignment="1">
      <alignment horizontal="center" vertical="center" wrapText="1"/>
    </xf>
    <xf numFmtId="0" fontId="9" fillId="3" borderId="0" xfId="0" applyFont="1" applyFill="1" applyAlignment="1">
      <alignment horizontal="right" vertical="center"/>
    </xf>
    <xf numFmtId="0" fontId="2" fillId="0" borderId="4" xfId="0" applyFont="1" applyBorder="1" applyAlignment="1">
      <alignment horizontal="right" vertical="center" wrapText="1"/>
    </xf>
    <xf numFmtId="0" fontId="2" fillId="0" borderId="3" xfId="0" applyFont="1" applyBorder="1" applyAlignment="1">
      <alignment horizontal="right" vertical="center"/>
    </xf>
    <xf numFmtId="0" fontId="1" fillId="0" borderId="1" xfId="0" applyFont="1" applyBorder="1" applyAlignment="1">
      <alignment horizontal="right" vertical="center" wrapText="1"/>
    </xf>
    <xf numFmtId="0" fontId="9" fillId="5" borderId="0" xfId="0" applyFont="1" applyFill="1" applyAlignment="1">
      <alignment horizontal="center" vertical="center"/>
    </xf>
    <xf numFmtId="0" fontId="6" fillId="5" borderId="0" xfId="0" applyFont="1" applyFill="1" applyAlignment="1">
      <alignment horizontal="left" vertical="center"/>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48"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3" fontId="5" fillId="9" borderId="17" xfId="0" applyNumberFormat="1" applyFont="1" applyFill="1" applyBorder="1" applyAlignment="1">
      <alignment horizontal="center" vertical="center" wrapText="1"/>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15" xfId="0" applyNumberFormat="1" applyFont="1" applyFill="1" applyBorder="1" applyAlignment="1">
      <alignment horizontal="center" vertical="center" wrapText="1"/>
    </xf>
    <xf numFmtId="0" fontId="9" fillId="5" borderId="0" xfId="0" applyFont="1" applyFill="1" applyAlignment="1">
      <alignment horizontal="center" vertical="center" wrapText="1"/>
    </xf>
    <xf numFmtId="3" fontId="5" fillId="9" borderId="9" xfId="0" applyNumberFormat="1" applyFont="1" applyFill="1" applyBorder="1" applyAlignment="1">
      <alignment horizontal="center" vertical="center" wrapText="1"/>
    </xf>
    <xf numFmtId="3" fontId="6" fillId="6" borderId="0" xfId="0" applyNumberFormat="1" applyFont="1" applyFill="1" applyAlignment="1">
      <alignment horizontal="center" vertical="center"/>
    </xf>
    <xf numFmtId="0" fontId="30" fillId="5" borderId="0" xfId="0" applyFont="1" applyFill="1" applyAlignment="1">
      <alignment horizontal="center" vertical="center"/>
    </xf>
    <xf numFmtId="3" fontId="2" fillId="0" borderId="1" xfId="0" applyNumberFormat="1" applyFont="1" applyBorder="1" applyAlignment="1">
      <alignment horizontal="center" vertical="center"/>
    </xf>
  </cellXfs>
  <cellStyles count="5">
    <cellStyle name="Comma" xfId="3" builtinId="3"/>
    <cellStyle name="Hyperlink" xfId="2" builtinId="8"/>
    <cellStyle name="Normal" xfId="0" builtinId="0"/>
    <cellStyle name="Normal 2 8" xfId="4" xr:uid="{EABC7180-8F3B-4DE1-8760-452C6EAC3484}"/>
    <cellStyle name="Percent" xfId="1" builtinId="5"/>
  </cellStyles>
  <dxfs count="6">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028992"/>
      <color rgb="FF1E816F"/>
      <color rgb="FFB5A583"/>
      <color rgb="FFA39D87"/>
      <color rgb="FF3BA97C"/>
      <color rgb="FF817A65"/>
      <color rgb="FFECEDEB"/>
      <color rgb="FFF6F7F5"/>
      <color rgb="FFE1F1E6"/>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028493676964953E-3"/>
          <c:y val="0.10952346649020379"/>
          <c:w val="0.96562499999999996"/>
          <c:h val="0.8892857277677833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0AFD-4609-8513-FE8B54792D6B}"/>
              </c:ext>
            </c:extLst>
          </c:dPt>
          <c:dPt>
            <c:idx val="1"/>
            <c:invertIfNegative val="0"/>
            <c:bubble3D val="0"/>
            <c:spPr>
              <a:solidFill>
                <a:srgbClr val="CCDEDC"/>
              </a:solidFill>
              <a:ln>
                <a:noFill/>
              </a:ln>
              <a:effectLst/>
            </c:spPr>
            <c:extLst>
              <c:ext xmlns:c16="http://schemas.microsoft.com/office/drawing/2014/chart" uri="{C3380CC4-5D6E-409C-BE32-E72D297353CC}">
                <c16:uniqueId val="{00000003-0AFD-4609-8513-FE8B54792D6B}"/>
              </c:ext>
            </c:extLst>
          </c:dPt>
          <c:dPt>
            <c:idx val="2"/>
            <c:invertIfNegative val="0"/>
            <c:bubble3D val="0"/>
            <c:spPr>
              <a:solidFill>
                <a:srgbClr val="C00000"/>
              </a:solidFill>
              <a:ln>
                <a:noFill/>
              </a:ln>
              <a:effectLst/>
            </c:spPr>
            <c:extLst>
              <c:ext xmlns:c16="http://schemas.microsoft.com/office/drawing/2014/chart" uri="{C3380CC4-5D6E-409C-BE32-E72D297353CC}">
                <c16:uniqueId val="{00000005-0AFD-4609-8513-FE8B54792D6B}"/>
              </c:ext>
            </c:extLst>
          </c:dPt>
          <c:dLbls>
            <c:dLbl>
              <c:idx val="2"/>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05-0AFD-4609-8513-FE8B54792D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Summary!$U$22:$U$24</c:f>
              <c:numCache>
                <c:formatCode>General</c:formatCode>
                <c:ptCount val="3"/>
              </c:numCache>
            </c:numRef>
          </c:cat>
          <c:val>
            <c:numLit>
              <c:formatCode>General</c:formatCode>
              <c:ptCount val="3"/>
              <c:pt idx="0">
                <c:v>293433.36376781203</c:v>
              </c:pt>
              <c:pt idx="1">
                <c:v>305820.164871049</c:v>
              </c:pt>
              <c:pt idx="2">
                <c:v>-12386.801103238</c:v>
              </c:pt>
            </c:numLit>
          </c:val>
          <c:extLst>
            <c:ext xmlns:c16="http://schemas.microsoft.com/office/drawing/2014/chart" uri="{C3380CC4-5D6E-409C-BE32-E72D297353CC}">
              <c16:uniqueId val="{00000006-0AFD-4609-8513-FE8B54792D6B}"/>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ar-SA"/>
          </a:p>
        </c:txPr>
        <c:crossAx val="889782600"/>
        <c:crosses val="autoZero"/>
        <c:auto val="1"/>
        <c:lblAlgn val="ctr"/>
        <c:lblOffset val="100"/>
        <c:noMultiLvlLbl val="0"/>
      </c:catAx>
      <c:valAx>
        <c:axId val="889782600"/>
        <c:scaling>
          <c:orientation val="minMax"/>
        </c:scaling>
        <c:delete val="1"/>
        <c:axPos val="r"/>
        <c:numFmt formatCode="General" sourceLinked="1"/>
        <c:majorTickMark val="out"/>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336755989847776E-3"/>
          <c:y val="0.10952344608002723"/>
          <c:w val="0.96562499999999996"/>
          <c:h val="0.8892857277677833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7FA-410A-AB48-ACAAFF41DC5D}"/>
              </c:ext>
            </c:extLst>
          </c:dPt>
          <c:dPt>
            <c:idx val="1"/>
            <c:invertIfNegative val="0"/>
            <c:bubble3D val="0"/>
            <c:spPr>
              <a:solidFill>
                <a:srgbClr val="CCDEDC"/>
              </a:solidFill>
              <a:ln>
                <a:noFill/>
              </a:ln>
              <a:effectLst/>
            </c:spPr>
            <c:extLst>
              <c:ext xmlns:c16="http://schemas.microsoft.com/office/drawing/2014/chart" uri="{C3380CC4-5D6E-409C-BE32-E72D297353CC}">
                <c16:uniqueId val="{00000003-A7FA-410A-AB48-ACAAFF41DC5D}"/>
              </c:ext>
            </c:extLst>
          </c:dPt>
          <c:dPt>
            <c:idx val="2"/>
            <c:invertIfNegative val="0"/>
            <c:bubble3D val="0"/>
            <c:spPr>
              <a:solidFill>
                <a:srgbClr val="C00000"/>
              </a:solidFill>
              <a:ln>
                <a:noFill/>
              </a:ln>
              <a:effectLst/>
            </c:spPr>
            <c:extLst>
              <c:ext xmlns:c16="http://schemas.microsoft.com/office/drawing/2014/chart" uri="{C3380CC4-5D6E-409C-BE32-E72D297353CC}">
                <c16:uniqueId val="{00000005-A7FA-410A-AB48-ACAAFF41DC5D}"/>
              </c:ext>
            </c:extLst>
          </c:dPt>
          <c:dLbls>
            <c:dLbl>
              <c:idx val="0"/>
              <c:tx>
                <c:rich>
                  <a:bodyPr/>
                  <a:lstStyle/>
                  <a:p>
                    <a:r>
                      <a:rPr lang="en-US"/>
                      <a:t>301,595</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7FA-410A-AB48-ACAAFF41DC5D}"/>
                </c:ext>
              </c:extLst>
            </c:dLbl>
            <c:dLbl>
              <c:idx val="1"/>
              <c:tx>
                <c:rich>
                  <a:bodyPr/>
                  <a:lstStyle/>
                  <a:p>
                    <a:r>
                      <a:rPr lang="en-US"/>
                      <a:t>336,129</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7FA-410A-AB48-ACAAFF41DC5D}"/>
                </c:ext>
              </c:extLst>
            </c:dLbl>
            <c:dLbl>
              <c:idx val="2"/>
              <c:layout>
                <c:manualLayout>
                  <c:x val="0"/>
                  <c:y val="0"/>
                </c:manualLayout>
              </c:layout>
              <c:tx>
                <c:rich>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r>
                      <a:rPr lang="en-US"/>
                      <a:t>-34,534</a:t>
                    </a:r>
                  </a:p>
                </c:rich>
              </c:tx>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7FA-410A-AB48-ACAAFF41DC5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 '!$U$22:$U$24</c:f>
              <c:numCache>
                <c:formatCode>General</c:formatCode>
                <c:ptCount val="3"/>
              </c:numCache>
            </c:numRef>
          </c:cat>
          <c:val>
            <c:numLit>
              <c:formatCode>General</c:formatCode>
              <c:ptCount val="3"/>
              <c:pt idx="0">
                <c:v>301594.51168590999</c:v>
              </c:pt>
              <c:pt idx="1">
                <c:v>336128.78693562001</c:v>
              </c:pt>
              <c:pt idx="2">
                <c:v>-34534.275249710001</c:v>
              </c:pt>
            </c:numLit>
          </c:val>
          <c:extLst>
            <c:ext xmlns:c16="http://schemas.microsoft.com/office/drawing/2014/chart" uri="{C3380CC4-5D6E-409C-BE32-E72D297353CC}">
              <c16:uniqueId val="{00000006-A7FA-410A-AB48-ACAAFF41DC5D}"/>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ar-SA"/>
          </a:p>
        </c:txPr>
        <c:crossAx val="889782600"/>
        <c:crosses val="autoZero"/>
        <c:auto val="1"/>
        <c:lblAlgn val="ctr"/>
        <c:lblOffset val="100"/>
        <c:noMultiLvlLbl val="0"/>
      </c:catAx>
      <c:valAx>
        <c:axId val="889782600"/>
        <c:scaling>
          <c:orientation val="minMax"/>
        </c:scaling>
        <c:delete val="1"/>
        <c:axPos val="r"/>
        <c:numFmt formatCode="General" sourceLinked="1"/>
        <c:majorTickMark val="out"/>
        <c:minorTickMark val="none"/>
        <c:tickLblPos val="nextTo"/>
        <c:crossAx val="88978358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1CA4-447A-89D6-B3CA03C8DD4F}"/>
              </c:ext>
            </c:extLst>
          </c:dPt>
          <c:dPt>
            <c:idx val="1"/>
            <c:invertIfNegative val="0"/>
            <c:bubble3D val="0"/>
            <c:spPr>
              <a:solidFill>
                <a:srgbClr val="CCDEDC"/>
              </a:solidFill>
              <a:ln>
                <a:noFill/>
              </a:ln>
              <a:effectLst/>
            </c:spPr>
            <c:extLst>
              <c:ext xmlns:c16="http://schemas.microsoft.com/office/drawing/2014/chart" uri="{C3380CC4-5D6E-409C-BE32-E72D297353CC}">
                <c16:uniqueId val="{00000003-1CA4-447A-89D6-B3CA03C8DD4F}"/>
              </c:ext>
            </c:extLst>
          </c:dPt>
          <c:dPt>
            <c:idx val="2"/>
            <c:invertIfNegative val="0"/>
            <c:bubble3D val="0"/>
            <c:spPr>
              <a:solidFill>
                <a:srgbClr val="C00000"/>
              </a:solidFill>
              <a:ln>
                <a:noFill/>
              </a:ln>
              <a:effectLst/>
            </c:spPr>
            <c:extLst>
              <c:ext xmlns:c16="http://schemas.microsoft.com/office/drawing/2014/chart" uri="{C3380CC4-5D6E-409C-BE32-E72D297353CC}">
                <c16:uniqueId val="{00000005-1CA4-447A-89D6-B3CA03C8DD4F}"/>
              </c:ext>
            </c:extLst>
          </c:dPt>
          <c:dLbls>
            <c:dLbl>
              <c:idx val="0"/>
              <c:tx>
                <c:rich>
                  <a:bodyPr/>
                  <a:lstStyle/>
                  <a:p>
                    <a:r>
                      <a:rPr lang="en-US">
                        <a:solidFill>
                          <a:schemeClr val="tx1">
                            <a:lumMod val="65000"/>
                            <a:lumOff val="35000"/>
                          </a:schemeClr>
                        </a:solidFill>
                      </a:rPr>
                      <a:t>565,210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CA4-447A-89D6-B3CA03C8DD4F}"/>
                </c:ext>
              </c:extLst>
            </c:dLbl>
            <c:dLbl>
              <c:idx val="1"/>
              <c:tx>
                <c:rich>
                  <a:bodyPr rot="0" spcFirstLastPara="1" vertOverflow="ellipsis" vert="horz" wrap="square" lIns="38100" tIns="19050" rIns="38100" bIns="19050" anchor="ctr" anchorCtr="1">
                    <a:spAutoFit/>
                  </a:bodyPr>
                  <a:lstStyle/>
                  <a:p>
                    <a:pPr>
                      <a:defRPr sz="1600" b="1" i="0" u="none" strike="noStrike" kern="1200" baseline="0">
                        <a:solidFill>
                          <a:schemeClr val="tx1">
                            <a:lumMod val="65000"/>
                            <a:lumOff val="35000"/>
                          </a:schemeClr>
                        </a:solidFill>
                        <a:latin typeface="+mn-lt"/>
                        <a:ea typeface="+mn-ea"/>
                        <a:cs typeface="+mn-cs"/>
                      </a:defRPr>
                    </a:pPr>
                    <a:r>
                      <a:rPr lang="en-US">
                        <a:solidFill>
                          <a:schemeClr val="tx1">
                            <a:lumMod val="65000"/>
                            <a:lumOff val="35000"/>
                          </a:schemeClr>
                        </a:solidFill>
                      </a:rPr>
                      <a:t>658,446</a:t>
                    </a:r>
                  </a:p>
                </c:rich>
              </c:tx>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65000"/>
                          <a:lumOff val="35000"/>
                        </a:schemeClr>
                      </a:solidFill>
                      <a:latin typeface="+mn-lt"/>
                      <a:ea typeface="+mn-ea"/>
                      <a:cs typeface="+mn-cs"/>
                    </a:defRPr>
                  </a:pPr>
                  <a:endParaRPr lang="ar-SA"/>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1CA4-447A-89D6-B3CA03C8DD4F}"/>
                </c:ext>
              </c:extLst>
            </c:dLbl>
            <c:dLbl>
              <c:idx val="2"/>
              <c:tx>
                <c:rich>
                  <a:bodyPr/>
                  <a:lstStyle/>
                  <a:p>
                    <a:r>
                      <a:rPr lang="en-US"/>
                      <a:t>(93,236)</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CA4-447A-89D6-B3CA03C8DD4F}"/>
                </c:ext>
              </c:extLst>
            </c:dLbl>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mn-lt"/>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565210.14995969005</c:v>
              </c:pt>
              <c:pt idx="1">
                <c:v>658445.73404925002</c:v>
              </c:pt>
              <c:pt idx="2">
                <c:v>-93235.584089559998</c:v>
              </c:pt>
            </c:numLit>
          </c:val>
          <c:extLst>
            <c:ext xmlns:c16="http://schemas.microsoft.com/office/drawing/2014/chart" uri="{C3380CC4-5D6E-409C-BE32-E72D297353CC}">
              <c16:uniqueId val="{00000006-1CA4-447A-89D6-B3CA03C8DD4F}"/>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2980962</xdr:colOff>
      <xdr:row>0</xdr:row>
      <xdr:rowOff>1180965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2330450</xdr:colOff>
      <xdr:row>0</xdr:row>
      <xdr:rowOff>120650</xdr:rowOff>
    </xdr:from>
    <xdr:to>
      <xdr:col>1</xdr:col>
      <xdr:colOff>4760827</xdr:colOff>
      <xdr:row>0</xdr:row>
      <xdr:rowOff>1284560</xdr:rowOff>
    </xdr:to>
    <xdr:pic>
      <xdr:nvPicPr>
        <xdr:cNvPr id="3" name="Picture 2">
          <a:extLst>
            <a:ext uri="{FF2B5EF4-FFF2-40B4-BE49-F238E27FC236}">
              <a16:creationId xmlns:a16="http://schemas.microsoft.com/office/drawing/2014/main" id="{B8F77365-4E73-4F6F-B0FB-06CFB447A1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519673" y="120650"/>
          <a:ext cx="2430377" cy="11639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3231787</xdr:colOff>
      <xdr:row>0</xdr:row>
      <xdr:rowOff>1190490</xdr:rowOff>
    </xdr:to>
    <xdr:pic>
      <xdr:nvPicPr>
        <xdr:cNvPr id="2" name="Picture 1">
          <a:extLst>
            <a:ext uri="{FF2B5EF4-FFF2-40B4-BE49-F238E27FC236}">
              <a16:creationId xmlns:a16="http://schemas.microsoft.com/office/drawing/2014/main" id="{9F614E0E-CA6D-4D12-99AD-EB97C5C213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31849413" y="123825"/>
          <a:ext cx="3136537" cy="1069840"/>
        </a:xfrm>
        <a:prstGeom prst="rect">
          <a:avLst/>
        </a:prstGeom>
      </xdr:spPr>
    </xdr:pic>
    <xdr:clientData/>
  </xdr:twoCellAnchor>
  <xdr:twoCellAnchor editAs="oneCell">
    <xdr:from>
      <xdr:col>3</xdr:col>
      <xdr:colOff>1608818</xdr:colOff>
      <xdr:row>0</xdr:row>
      <xdr:rowOff>200933</xdr:rowOff>
    </xdr:from>
    <xdr:to>
      <xdr:col>4</xdr:col>
      <xdr:colOff>1612511</xdr:colOff>
      <xdr:row>1</xdr:row>
      <xdr:rowOff>235178</xdr:rowOff>
    </xdr:to>
    <xdr:pic>
      <xdr:nvPicPr>
        <xdr:cNvPr id="3" name="Picture 2">
          <a:extLst>
            <a:ext uri="{FF2B5EF4-FFF2-40B4-BE49-F238E27FC236}">
              <a16:creationId xmlns:a16="http://schemas.microsoft.com/office/drawing/2014/main" id="{5A9CCB79-9E12-451B-AE3C-11CC53B52C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21568789" y="200933"/>
          <a:ext cx="2804043" cy="126297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6190"/>
    <xdr:pic>
      <xdr:nvPicPr>
        <xdr:cNvPr id="2" name="Picture 1">
          <a:extLst>
            <a:ext uri="{FF2B5EF4-FFF2-40B4-BE49-F238E27FC236}">
              <a16:creationId xmlns:a16="http://schemas.microsoft.com/office/drawing/2014/main" id="{52F780A0-CF2E-4496-BAEB-616565BB13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86388" y="123825"/>
          <a:ext cx="2904762" cy="1076190"/>
        </a:xfrm>
        <a:prstGeom prst="rect">
          <a:avLst/>
        </a:prstGeom>
      </xdr:spPr>
    </xdr:pic>
    <xdr:clientData/>
  </xdr:oneCellAnchor>
  <xdr:twoCellAnchor editAs="oneCell">
    <xdr:from>
      <xdr:col>4</xdr:col>
      <xdr:colOff>2245178</xdr:colOff>
      <xdr:row>0</xdr:row>
      <xdr:rowOff>27214</xdr:rowOff>
    </xdr:from>
    <xdr:to>
      <xdr:col>4</xdr:col>
      <xdr:colOff>4892738</xdr:colOff>
      <xdr:row>1</xdr:row>
      <xdr:rowOff>74159</xdr:rowOff>
    </xdr:to>
    <xdr:pic>
      <xdr:nvPicPr>
        <xdr:cNvPr id="4" name="Picture 3">
          <a:extLst>
            <a:ext uri="{FF2B5EF4-FFF2-40B4-BE49-F238E27FC236}">
              <a16:creationId xmlns:a16="http://schemas.microsoft.com/office/drawing/2014/main" id="{F8BD272E-59B7-4AB1-BC8A-8AAC694F65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30443155" y="27214"/>
          <a:ext cx="2647560" cy="12715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9365"/>
    <xdr:pic>
      <xdr:nvPicPr>
        <xdr:cNvPr id="2" name="Picture 1">
          <a:extLst>
            <a:ext uri="{FF2B5EF4-FFF2-40B4-BE49-F238E27FC236}">
              <a16:creationId xmlns:a16="http://schemas.microsoft.com/office/drawing/2014/main" id="{0FB10EEF-EC15-467A-9545-C0D397FB34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86388" y="120650"/>
          <a:ext cx="2904762" cy="1079365"/>
        </a:xfrm>
        <a:prstGeom prst="rect">
          <a:avLst/>
        </a:prstGeom>
      </xdr:spPr>
    </xdr:pic>
    <xdr:clientData/>
  </xdr:oneCellAnchor>
  <xdr:twoCellAnchor editAs="oneCell">
    <xdr:from>
      <xdr:col>2</xdr:col>
      <xdr:colOff>1608117</xdr:colOff>
      <xdr:row>0</xdr:row>
      <xdr:rowOff>37110</xdr:rowOff>
    </xdr:from>
    <xdr:to>
      <xdr:col>3</xdr:col>
      <xdr:colOff>352</xdr:colOff>
      <xdr:row>1</xdr:row>
      <xdr:rowOff>87230</xdr:rowOff>
    </xdr:to>
    <xdr:pic>
      <xdr:nvPicPr>
        <xdr:cNvPr id="4" name="Picture 3">
          <a:extLst>
            <a:ext uri="{FF2B5EF4-FFF2-40B4-BE49-F238E27FC236}">
              <a16:creationId xmlns:a16="http://schemas.microsoft.com/office/drawing/2014/main" id="{77E7A52E-BD71-4F9F-B3FA-85CBA71AF1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9119421" y="37110"/>
          <a:ext cx="2647560" cy="12684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95250</xdr:colOff>
      <xdr:row>0</xdr:row>
      <xdr:rowOff>123825</xdr:rowOff>
    </xdr:from>
    <xdr:ext cx="2917815" cy="1076190"/>
    <xdr:pic>
      <xdr:nvPicPr>
        <xdr:cNvPr id="2" name="Picture 1">
          <a:extLst>
            <a:ext uri="{FF2B5EF4-FFF2-40B4-BE49-F238E27FC236}">
              <a16:creationId xmlns:a16="http://schemas.microsoft.com/office/drawing/2014/main" id="{F0CED0BD-5232-4399-8BC5-6557C8EFD9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73335" y="123825"/>
          <a:ext cx="2917815" cy="1076190"/>
        </a:xfrm>
        <a:prstGeom prst="rect">
          <a:avLst/>
        </a:prstGeom>
      </xdr:spPr>
    </xdr:pic>
    <xdr:clientData/>
  </xdr:oneCellAnchor>
  <xdr:twoCellAnchor editAs="oneCell">
    <xdr:from>
      <xdr:col>4</xdr:col>
      <xdr:colOff>740833</xdr:colOff>
      <xdr:row>0</xdr:row>
      <xdr:rowOff>201083</xdr:rowOff>
    </xdr:from>
    <xdr:to>
      <xdr:col>5</xdr:col>
      <xdr:colOff>477977</xdr:colOff>
      <xdr:row>1</xdr:row>
      <xdr:rowOff>249238</xdr:rowOff>
    </xdr:to>
    <xdr:pic>
      <xdr:nvPicPr>
        <xdr:cNvPr id="4" name="Picture 3">
          <a:extLst>
            <a:ext uri="{FF2B5EF4-FFF2-40B4-BE49-F238E27FC236}">
              <a16:creationId xmlns:a16="http://schemas.microsoft.com/office/drawing/2014/main" id="{6F2B4F3B-D8F1-4136-A4A1-A1BA790CBB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3371190" y="201083"/>
          <a:ext cx="2647560" cy="126523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9525</xdr:colOff>
      <xdr:row>0</xdr:row>
      <xdr:rowOff>76200</xdr:rowOff>
    </xdr:from>
    <xdr:ext cx="2769295" cy="1133340"/>
    <xdr:pic>
      <xdr:nvPicPr>
        <xdr:cNvPr id="2" name="Picture 1">
          <a:extLst>
            <a:ext uri="{FF2B5EF4-FFF2-40B4-BE49-F238E27FC236}">
              <a16:creationId xmlns:a16="http://schemas.microsoft.com/office/drawing/2014/main" id="{0074DA51-74A0-41E5-9C80-5BB465DA3F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907580" y="76200"/>
          <a:ext cx="2769295" cy="1133340"/>
        </a:xfrm>
        <a:prstGeom prst="rect">
          <a:avLst/>
        </a:prstGeom>
      </xdr:spPr>
    </xdr:pic>
    <xdr:clientData/>
  </xdr:oneCellAnchor>
  <xdr:twoCellAnchor editAs="oneCell">
    <xdr:from>
      <xdr:col>3</xdr:col>
      <xdr:colOff>38100</xdr:colOff>
      <xdr:row>2</xdr:row>
      <xdr:rowOff>19050</xdr:rowOff>
    </xdr:from>
    <xdr:to>
      <xdr:col>3</xdr:col>
      <xdr:colOff>2685660</xdr:colOff>
      <xdr:row>8</xdr:row>
      <xdr:rowOff>141288</xdr:rowOff>
    </xdr:to>
    <xdr:pic>
      <xdr:nvPicPr>
        <xdr:cNvPr id="4" name="Picture 3">
          <a:extLst>
            <a:ext uri="{FF2B5EF4-FFF2-40B4-BE49-F238E27FC236}">
              <a16:creationId xmlns:a16="http://schemas.microsoft.com/office/drawing/2014/main" id="{592ED126-5909-4551-89A4-E41863C455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381740" y="400050"/>
          <a:ext cx="2647560" cy="126523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6190"/>
    <xdr:pic>
      <xdr:nvPicPr>
        <xdr:cNvPr id="2" name="Picture 1">
          <a:extLst>
            <a:ext uri="{FF2B5EF4-FFF2-40B4-BE49-F238E27FC236}">
              <a16:creationId xmlns:a16="http://schemas.microsoft.com/office/drawing/2014/main" id="{A6CB6695-9570-4D7A-AC5F-39678839A2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86388" y="123825"/>
          <a:ext cx="2904762" cy="1076190"/>
        </a:xfrm>
        <a:prstGeom prst="rect">
          <a:avLst/>
        </a:prstGeom>
      </xdr:spPr>
    </xdr:pic>
    <xdr:clientData/>
  </xdr:oneCellAnchor>
  <xdr:twoCellAnchor editAs="oneCell">
    <xdr:from>
      <xdr:col>2</xdr:col>
      <xdr:colOff>971176</xdr:colOff>
      <xdr:row>0</xdr:row>
      <xdr:rowOff>56029</xdr:rowOff>
    </xdr:from>
    <xdr:to>
      <xdr:col>3</xdr:col>
      <xdr:colOff>123832</xdr:colOff>
      <xdr:row>1</xdr:row>
      <xdr:rowOff>4368</xdr:rowOff>
    </xdr:to>
    <xdr:pic>
      <xdr:nvPicPr>
        <xdr:cNvPr id="4" name="Picture 3">
          <a:extLst>
            <a:ext uri="{FF2B5EF4-FFF2-40B4-BE49-F238E27FC236}">
              <a16:creationId xmlns:a16="http://schemas.microsoft.com/office/drawing/2014/main" id="{878E280E-6C40-4547-975D-3E96897DA2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42902271" y="56029"/>
          <a:ext cx="2430377" cy="116391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3003187</xdr:colOff>
      <xdr:row>0</xdr:row>
      <xdr:rowOff>1200015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582988" y="123825"/>
          <a:ext cx="2904762" cy="1076190"/>
        </a:xfrm>
        <a:prstGeom prst="rect">
          <a:avLst/>
        </a:prstGeom>
      </xdr:spPr>
    </xdr:pic>
    <xdr:clientData/>
  </xdr:twoCellAnchor>
  <xdr:twoCellAnchor editAs="oneCell">
    <xdr:from>
      <xdr:col>2</xdr:col>
      <xdr:colOff>1758462</xdr:colOff>
      <xdr:row>0</xdr:row>
      <xdr:rowOff>166077</xdr:rowOff>
    </xdr:from>
    <xdr:to>
      <xdr:col>2</xdr:col>
      <xdr:colOff>4188839</xdr:colOff>
      <xdr:row>1</xdr:row>
      <xdr:rowOff>108833</xdr:rowOff>
    </xdr:to>
    <xdr:pic>
      <xdr:nvPicPr>
        <xdr:cNvPr id="3" name="Picture 2">
          <a:extLst>
            <a:ext uri="{FF2B5EF4-FFF2-40B4-BE49-F238E27FC236}">
              <a16:creationId xmlns:a16="http://schemas.microsoft.com/office/drawing/2014/main" id="{87C38253-93FF-4A29-AA51-23F7B4ABE2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57693" y="166077"/>
          <a:ext cx="2430377" cy="116391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17815" cy="1076190"/>
    <xdr:pic>
      <xdr:nvPicPr>
        <xdr:cNvPr id="2" name="Picture 1">
          <a:extLst>
            <a:ext uri="{FF2B5EF4-FFF2-40B4-BE49-F238E27FC236}">
              <a16:creationId xmlns:a16="http://schemas.microsoft.com/office/drawing/2014/main" id="{AB902F36-E965-40FC-A583-F970812A51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73335" y="123825"/>
          <a:ext cx="2917815" cy="1076190"/>
        </a:xfrm>
        <a:prstGeom prst="rect">
          <a:avLst/>
        </a:prstGeom>
      </xdr:spPr>
    </xdr:pic>
    <xdr:clientData/>
  </xdr:oneCellAnchor>
  <xdr:twoCellAnchor editAs="oneCell">
    <xdr:from>
      <xdr:col>4</xdr:col>
      <xdr:colOff>956419</xdr:colOff>
      <xdr:row>0</xdr:row>
      <xdr:rowOff>148950</xdr:rowOff>
    </xdr:from>
    <xdr:to>
      <xdr:col>5</xdr:col>
      <xdr:colOff>478340</xdr:colOff>
      <xdr:row>1</xdr:row>
      <xdr:rowOff>89897</xdr:rowOff>
    </xdr:to>
    <xdr:pic>
      <xdr:nvPicPr>
        <xdr:cNvPr id="3" name="Picture 2">
          <a:extLst>
            <a:ext uri="{FF2B5EF4-FFF2-40B4-BE49-F238E27FC236}">
              <a16:creationId xmlns:a16="http://schemas.microsoft.com/office/drawing/2014/main" id="{C542C1AB-EA54-4570-9C07-01ED94FE3A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14851414" y="148950"/>
          <a:ext cx="2430377" cy="116391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1200015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266700</xdr:colOff>
      <xdr:row>1</xdr:row>
      <xdr:rowOff>88900</xdr:rowOff>
    </xdr:from>
    <xdr:to>
      <xdr:col>3</xdr:col>
      <xdr:colOff>2697077</xdr:colOff>
      <xdr:row>7</xdr:row>
      <xdr:rowOff>109810</xdr:rowOff>
    </xdr:to>
    <xdr:pic>
      <xdr:nvPicPr>
        <xdr:cNvPr id="3" name="Picture 2">
          <a:extLst>
            <a:ext uri="{FF2B5EF4-FFF2-40B4-BE49-F238E27FC236}">
              <a16:creationId xmlns:a16="http://schemas.microsoft.com/office/drawing/2014/main" id="{14E0583C-304C-4EB5-9D85-F839AD13A4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370323" y="279400"/>
          <a:ext cx="2430377" cy="1163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00000000-0008-0000-0100-000007000000}"/>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105667</xdr:colOff>
      <xdr:row>0</xdr:row>
      <xdr:rowOff>1200015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800100</xdr:colOff>
      <xdr:row>0</xdr:row>
      <xdr:rowOff>69850</xdr:rowOff>
    </xdr:from>
    <xdr:to>
      <xdr:col>4</xdr:col>
      <xdr:colOff>1592177</xdr:colOff>
      <xdr:row>1</xdr:row>
      <xdr:rowOff>14560</xdr:rowOff>
    </xdr:to>
    <xdr:pic>
      <xdr:nvPicPr>
        <xdr:cNvPr id="3" name="Picture 2">
          <a:extLst>
            <a:ext uri="{FF2B5EF4-FFF2-40B4-BE49-F238E27FC236}">
              <a16:creationId xmlns:a16="http://schemas.microsoft.com/office/drawing/2014/main" id="{8187C2C2-C9CD-40E5-B4C9-F75FE54D41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84523" y="69850"/>
          <a:ext cx="2430377" cy="11639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flipH="1">
          <a:off x="10877534661" y="2982122"/>
          <a:ext cx="9650044" cy="3811323"/>
          <a:chOff x="9937958756" y="3598069"/>
          <a:chExt cx="8777288" cy="4106892"/>
        </a:xfrm>
      </xdr:grpSpPr>
      <xdr:sp macro="" textlink="">
        <xdr:nvSpPr>
          <xdr:cNvPr id="16" name="Rectangle 15">
            <a:extLst>
              <a:ext uri="{FF2B5EF4-FFF2-40B4-BE49-F238E27FC236}">
                <a16:creationId xmlns:a16="http://schemas.microsoft.com/office/drawing/2014/main" id="{00000000-0008-0000-0300-000010000000}"/>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00000000-0008-0000-0300-000011000000}"/>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00000000-0008-0000-0300-000012000000}"/>
              </a:ext>
            </a:extLst>
          </xdr:cNvPr>
          <xdr:cNvSpPr/>
        </xdr:nvSpPr>
        <xdr:spPr>
          <a:xfrm flipH="1">
            <a:off x="9939141999"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00000000-0008-0000-0300-00000C000000}"/>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390495</xdr:colOff>
      <xdr:row>14</xdr:row>
      <xdr:rowOff>113584</xdr:rowOff>
    </xdr:from>
    <xdr:to>
      <xdr:col>14</xdr:col>
      <xdr:colOff>553118</xdr:colOff>
      <xdr:row>30</xdr:row>
      <xdr:rowOff>171818</xdr:rowOff>
    </xdr:to>
    <xdr:graphicFrame macro="">
      <xdr:nvGraphicFramePr>
        <xdr:cNvPr id="8" name="Chart 10">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15875</xdr:colOff>
      <xdr:row>31</xdr:row>
      <xdr:rowOff>15875</xdr:rowOff>
    </xdr:from>
    <xdr:to>
      <xdr:col>5</xdr:col>
      <xdr:colOff>712342</xdr:colOff>
      <xdr:row>32</xdr:row>
      <xdr:rowOff>107720</xdr:rowOff>
    </xdr:to>
    <xdr:sp macro="" textlink="">
      <xdr:nvSpPr>
        <xdr:cNvPr id="10" name="Rectangle 12">
          <a:extLst>
            <a:ext uri="{FF2B5EF4-FFF2-40B4-BE49-F238E27FC236}">
              <a16:creationId xmlns:a16="http://schemas.microsoft.com/office/drawing/2014/main" id="{00000000-0008-0000-0300-00000A000000}"/>
            </a:ext>
          </a:extLst>
        </xdr:cNvPr>
        <xdr:cNvSpPr/>
      </xdr:nvSpPr>
      <xdr:spPr>
        <a:xfrm flipH="1">
          <a:off x="9967200158" y="6445250"/>
          <a:ext cx="1305008" cy="27705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237593</xdr:colOff>
      <xdr:row>31</xdr:row>
      <xdr:rowOff>15875</xdr:rowOff>
    </xdr:from>
    <xdr:to>
      <xdr:col>10</xdr:col>
      <xdr:colOff>27734</xdr:colOff>
      <xdr:row>32</xdr:row>
      <xdr:rowOff>107720</xdr:rowOff>
    </xdr:to>
    <xdr:sp macro="" textlink="">
      <xdr:nvSpPr>
        <xdr:cNvPr id="11" name="Rectangle 13">
          <a:extLst>
            <a:ext uri="{FF2B5EF4-FFF2-40B4-BE49-F238E27FC236}">
              <a16:creationId xmlns:a16="http://schemas.microsoft.com/office/drawing/2014/main" id="{00000000-0008-0000-0300-00000B000000}"/>
            </a:ext>
          </a:extLst>
        </xdr:cNvPr>
        <xdr:cNvSpPr/>
      </xdr:nvSpPr>
      <xdr:spPr>
        <a:xfrm flipH="1">
          <a:off x="9964537786" y="6445250"/>
          <a:ext cx="1615766" cy="27705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292510</xdr:colOff>
      <xdr:row>31</xdr:row>
      <xdr:rowOff>15875</xdr:rowOff>
    </xdr:from>
    <xdr:to>
      <xdr:col>14</xdr:col>
      <xdr:colOff>94195</xdr:colOff>
      <xdr:row>32</xdr:row>
      <xdr:rowOff>107720</xdr:rowOff>
    </xdr:to>
    <xdr:sp macro="" textlink="">
      <xdr:nvSpPr>
        <xdr:cNvPr id="13" name="Rectangle 14">
          <a:extLst>
            <a:ext uri="{FF2B5EF4-FFF2-40B4-BE49-F238E27FC236}">
              <a16:creationId xmlns:a16="http://schemas.microsoft.com/office/drawing/2014/main" id="{00000000-0008-0000-0300-00000D000000}"/>
            </a:ext>
          </a:extLst>
        </xdr:cNvPr>
        <xdr:cNvSpPr/>
      </xdr:nvSpPr>
      <xdr:spPr>
        <a:xfrm flipH="1">
          <a:off x="9962037159" y="6445250"/>
          <a:ext cx="1627310" cy="27705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editAs="oneCell">
    <xdr:from>
      <xdr:col>13</xdr:col>
      <xdr:colOff>201085</xdr:colOff>
      <xdr:row>2</xdr:row>
      <xdr:rowOff>84667</xdr:rowOff>
    </xdr:from>
    <xdr:to>
      <xdr:col>16</xdr:col>
      <xdr:colOff>789962</xdr:colOff>
      <xdr:row>8</xdr:row>
      <xdr:rowOff>169077</xdr:rowOff>
    </xdr:to>
    <xdr:pic>
      <xdr:nvPicPr>
        <xdr:cNvPr id="19" name="Picture 18">
          <a:extLst>
            <a:ext uri="{FF2B5EF4-FFF2-40B4-BE49-F238E27FC236}">
              <a16:creationId xmlns:a16="http://schemas.microsoft.com/office/drawing/2014/main" id="{C5C013CD-E5BD-4719-996E-44184682DB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46730371" y="444500"/>
          <a:ext cx="2430377" cy="11639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14337" cy="1076190"/>
    <xdr:pic>
      <xdr:nvPicPr>
        <xdr:cNvPr id="2" name="Picture 1">
          <a:extLst>
            <a:ext uri="{FF2B5EF4-FFF2-40B4-BE49-F238E27FC236}">
              <a16:creationId xmlns:a16="http://schemas.microsoft.com/office/drawing/2014/main" id="{6F33A26C-CD63-451D-A4AD-564406A71D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72063" y="47625"/>
          <a:ext cx="331433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CF81533F-D187-4EC7-BEA9-A362EF99EB3B}"/>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3</xdr:col>
      <xdr:colOff>1950357</xdr:colOff>
      <xdr:row>0</xdr:row>
      <xdr:rowOff>90715</xdr:rowOff>
    </xdr:from>
    <xdr:to>
      <xdr:col>4</xdr:col>
      <xdr:colOff>17377</xdr:colOff>
      <xdr:row>1</xdr:row>
      <xdr:rowOff>39054</xdr:rowOff>
    </xdr:to>
    <xdr:pic>
      <xdr:nvPicPr>
        <xdr:cNvPr id="4" name="Picture 3">
          <a:extLst>
            <a:ext uri="{FF2B5EF4-FFF2-40B4-BE49-F238E27FC236}">
              <a16:creationId xmlns:a16="http://schemas.microsoft.com/office/drawing/2014/main" id="{8A8A40BC-4DE2-4E3C-8C54-BAF0A31673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58070766" y="90715"/>
          <a:ext cx="2430377" cy="11639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104775</xdr:rowOff>
    </xdr:from>
    <xdr:ext cx="2904762" cy="1076190"/>
    <xdr:pic>
      <xdr:nvPicPr>
        <xdr:cNvPr id="2" name="Picture 1">
          <a:extLst>
            <a:ext uri="{FF2B5EF4-FFF2-40B4-BE49-F238E27FC236}">
              <a16:creationId xmlns:a16="http://schemas.microsoft.com/office/drawing/2014/main" id="{2E7BFAC6-A6BD-4932-B072-2F8E4B21A8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705438" y="104775"/>
          <a:ext cx="2904762" cy="1076190"/>
        </a:xfrm>
        <a:prstGeom prst="rect">
          <a:avLst/>
        </a:prstGeom>
      </xdr:spPr>
    </xdr:pic>
    <xdr:clientData/>
  </xdr:oneCellAnchor>
  <xdr:twoCellAnchor editAs="oneCell">
    <xdr:from>
      <xdr:col>1</xdr:col>
      <xdr:colOff>3157134</xdr:colOff>
      <xdr:row>0</xdr:row>
      <xdr:rowOff>0</xdr:rowOff>
    </xdr:from>
    <xdr:to>
      <xdr:col>1</xdr:col>
      <xdr:colOff>5798344</xdr:colOff>
      <xdr:row>0</xdr:row>
      <xdr:rowOff>1268413</xdr:rowOff>
    </xdr:to>
    <xdr:pic>
      <xdr:nvPicPr>
        <xdr:cNvPr id="5" name="Picture 4">
          <a:extLst>
            <a:ext uri="{FF2B5EF4-FFF2-40B4-BE49-F238E27FC236}">
              <a16:creationId xmlns:a16="http://schemas.microsoft.com/office/drawing/2014/main" id="{422BBA3E-3FCA-4FC5-9DFE-C383498C1B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47588531" y="0"/>
          <a:ext cx="2641210" cy="12620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374287</xdr:colOff>
      <xdr:row>6</xdr:row>
      <xdr:rowOff>136390</xdr:rowOff>
    </xdr:to>
    <xdr:pic>
      <xdr:nvPicPr>
        <xdr:cNvPr id="2" name="Picture 1">
          <a:extLst>
            <a:ext uri="{FF2B5EF4-FFF2-40B4-BE49-F238E27FC236}">
              <a16:creationId xmlns:a16="http://schemas.microsoft.com/office/drawing/2014/main" id="{B3D82AB6-18E7-43E2-8EBC-8E1418BC83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17644463" y="123825"/>
          <a:ext cx="3015887" cy="1079365"/>
        </a:xfrm>
        <a:prstGeom prst="rect">
          <a:avLst/>
        </a:prstGeom>
      </xdr:spPr>
    </xdr:pic>
    <xdr:clientData/>
  </xdr:twoCellAnchor>
  <xdr:twoCellAnchor>
    <xdr:from>
      <xdr:col>2</xdr:col>
      <xdr:colOff>390495</xdr:colOff>
      <xdr:row>14</xdr:row>
      <xdr:rowOff>113584</xdr:rowOff>
    </xdr:from>
    <xdr:to>
      <xdr:col>14</xdr:col>
      <xdr:colOff>553118</xdr:colOff>
      <xdr:row>30</xdr:row>
      <xdr:rowOff>171818</xdr:rowOff>
    </xdr:to>
    <xdr:graphicFrame macro="">
      <xdr:nvGraphicFramePr>
        <xdr:cNvPr id="3" name="Chart 10">
          <a:extLst>
            <a:ext uri="{FF2B5EF4-FFF2-40B4-BE49-F238E27FC236}">
              <a16:creationId xmlns:a16="http://schemas.microsoft.com/office/drawing/2014/main" id="{DD3BD569-95B4-4971-9B41-AE77928FA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15875</xdr:colOff>
      <xdr:row>31</xdr:row>
      <xdr:rowOff>15875</xdr:rowOff>
    </xdr:from>
    <xdr:to>
      <xdr:col>5</xdr:col>
      <xdr:colOff>712342</xdr:colOff>
      <xdr:row>32</xdr:row>
      <xdr:rowOff>107720</xdr:rowOff>
    </xdr:to>
    <xdr:sp macro="" textlink="">
      <xdr:nvSpPr>
        <xdr:cNvPr id="4" name="Rectangle 12">
          <a:extLst>
            <a:ext uri="{FF2B5EF4-FFF2-40B4-BE49-F238E27FC236}">
              <a16:creationId xmlns:a16="http://schemas.microsoft.com/office/drawing/2014/main" id="{2E6AC5BB-2096-47B0-9B43-B3E869964858}"/>
            </a:ext>
          </a:extLst>
        </xdr:cNvPr>
        <xdr:cNvSpPr/>
      </xdr:nvSpPr>
      <xdr:spPr>
        <a:xfrm flipH="1">
          <a:off x="10816646008" y="6232525"/>
          <a:ext cx="1356867"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237593</xdr:colOff>
      <xdr:row>31</xdr:row>
      <xdr:rowOff>15875</xdr:rowOff>
    </xdr:from>
    <xdr:to>
      <xdr:col>10</xdr:col>
      <xdr:colOff>27734</xdr:colOff>
      <xdr:row>32</xdr:row>
      <xdr:rowOff>107720</xdr:rowOff>
    </xdr:to>
    <xdr:sp macro="" textlink="">
      <xdr:nvSpPr>
        <xdr:cNvPr id="5" name="Rectangle 13">
          <a:extLst>
            <a:ext uri="{FF2B5EF4-FFF2-40B4-BE49-F238E27FC236}">
              <a16:creationId xmlns:a16="http://schemas.microsoft.com/office/drawing/2014/main" id="{9E44474E-85C9-483B-AB7A-28180B5BB3A6}"/>
            </a:ext>
          </a:extLst>
        </xdr:cNvPr>
        <xdr:cNvSpPr/>
      </xdr:nvSpPr>
      <xdr:spPr>
        <a:xfrm flipH="1">
          <a:off x="10813698416" y="6232525"/>
          <a:ext cx="1771341"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292510</xdr:colOff>
      <xdr:row>31</xdr:row>
      <xdr:rowOff>15875</xdr:rowOff>
    </xdr:from>
    <xdr:to>
      <xdr:col>14</xdr:col>
      <xdr:colOff>94195</xdr:colOff>
      <xdr:row>32</xdr:row>
      <xdr:rowOff>138902</xdr:rowOff>
    </xdr:to>
    <xdr:sp macro="" textlink="">
      <xdr:nvSpPr>
        <xdr:cNvPr id="6" name="Rectangle 14">
          <a:extLst>
            <a:ext uri="{FF2B5EF4-FFF2-40B4-BE49-F238E27FC236}">
              <a16:creationId xmlns:a16="http://schemas.microsoft.com/office/drawing/2014/main" id="{B6F6915E-1E25-41A2-98D9-3A9AFAF447B0}"/>
            </a:ext>
          </a:extLst>
        </xdr:cNvPr>
        <xdr:cNvSpPr/>
      </xdr:nvSpPr>
      <xdr:spPr>
        <a:xfrm flipH="1">
          <a:off x="11304699680" y="6290469"/>
          <a:ext cx="1873372" cy="301621"/>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kern="1200">
              <a:solidFill>
                <a:prstClr val="black">
                  <a:lumMod val="65000"/>
                  <a:lumOff val="35000"/>
                </a:prstClr>
              </a:solidFill>
              <a:latin typeface="DIN Next LT Arabic" panose="020B0503020203050203" pitchFamily="34" charset="-78"/>
              <a:ea typeface="+mn-ea"/>
              <a:cs typeface="DIN Next LT Arabic" panose="020B0503020203050203" pitchFamily="34" charset="-78"/>
            </a:rPr>
            <a:t>(العجز</a:t>
          </a: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a:t>
          </a:r>
        </a:p>
      </xdr:txBody>
    </xdr:sp>
    <xdr:clientData/>
  </xdr:twoCellAnchor>
  <xdr:twoCellAnchor>
    <xdr:from>
      <xdr:col>2</xdr:col>
      <xdr:colOff>68036</xdr:colOff>
      <xdr:row>12</xdr:row>
      <xdr:rowOff>122919</xdr:rowOff>
    </xdr:from>
    <xdr:to>
      <xdr:col>15</xdr:col>
      <xdr:colOff>623659</xdr:colOff>
      <xdr:row>34</xdr:row>
      <xdr:rowOff>28832</xdr:rowOff>
    </xdr:to>
    <xdr:sp macro="" textlink="">
      <xdr:nvSpPr>
        <xdr:cNvPr id="7" name="مستطيل مستدير الزوايا 49">
          <a:extLst>
            <a:ext uri="{FF2B5EF4-FFF2-40B4-BE49-F238E27FC236}">
              <a16:creationId xmlns:a16="http://schemas.microsoft.com/office/drawing/2014/main" id="{F456DCF2-BF86-440A-A83A-E6DC1D2ECF6C}"/>
            </a:ext>
          </a:extLst>
        </xdr:cNvPr>
        <xdr:cNvSpPr/>
      </xdr:nvSpPr>
      <xdr:spPr>
        <a:xfrm>
          <a:off x="10809800491" y="2961369"/>
          <a:ext cx="9471023" cy="3817513"/>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editAs="oneCell">
    <xdr:from>
      <xdr:col>13</xdr:col>
      <xdr:colOff>34018</xdr:colOff>
      <xdr:row>3</xdr:row>
      <xdr:rowOff>17009</xdr:rowOff>
    </xdr:from>
    <xdr:to>
      <xdr:col>17</xdr:col>
      <xdr:colOff>4172</xdr:colOff>
      <xdr:row>9</xdr:row>
      <xdr:rowOff>162833</xdr:rowOff>
    </xdr:to>
    <xdr:pic>
      <xdr:nvPicPr>
        <xdr:cNvPr id="8" name="Picture 9">
          <a:extLst>
            <a:ext uri="{FF2B5EF4-FFF2-40B4-BE49-F238E27FC236}">
              <a16:creationId xmlns:a16="http://schemas.microsoft.com/office/drawing/2014/main" id="{12FD6BF0-DFB8-4526-BA0C-16757435538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08919137" y="550409"/>
          <a:ext cx="2791795" cy="1212624"/>
        </a:xfrm>
        <a:prstGeom prst="rect">
          <a:avLst/>
        </a:prstGeom>
      </xdr:spPr>
    </xdr:pic>
    <xdr:clientData/>
  </xdr:twoCellAnchor>
  <xdr:twoCellAnchor>
    <xdr:from>
      <xdr:col>1</xdr:col>
      <xdr:colOff>554830</xdr:colOff>
      <xdr:row>43</xdr:row>
      <xdr:rowOff>124622</xdr:rowOff>
    </xdr:from>
    <xdr:to>
      <xdr:col>15</xdr:col>
      <xdr:colOff>569118</xdr:colOff>
      <xdr:row>65</xdr:row>
      <xdr:rowOff>37340</xdr:rowOff>
    </xdr:to>
    <xdr:grpSp>
      <xdr:nvGrpSpPr>
        <xdr:cNvPr id="9" name="Group 19">
          <a:extLst>
            <a:ext uri="{FF2B5EF4-FFF2-40B4-BE49-F238E27FC236}">
              <a16:creationId xmlns:a16="http://schemas.microsoft.com/office/drawing/2014/main" id="{1853E6A3-A85F-42D1-81B1-33465B21B78B}"/>
            </a:ext>
          </a:extLst>
        </xdr:cNvPr>
        <xdr:cNvGrpSpPr/>
      </xdr:nvGrpSpPr>
      <xdr:grpSpPr>
        <a:xfrm>
          <a:off x="10718913507" y="9336885"/>
          <a:ext cx="9515475" cy="3987830"/>
          <a:chOff x="9937958756" y="3598069"/>
          <a:chExt cx="8777288" cy="4106892"/>
        </a:xfrm>
      </xdr:grpSpPr>
      <xdr:sp macro="" textlink="">
        <xdr:nvSpPr>
          <xdr:cNvPr id="10" name="Rectangle 20">
            <a:extLst>
              <a:ext uri="{FF2B5EF4-FFF2-40B4-BE49-F238E27FC236}">
                <a16:creationId xmlns:a16="http://schemas.microsoft.com/office/drawing/2014/main" id="{D48CC6AA-E345-402E-8EC7-08F5B92EC001}"/>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1" name="Rectangle 21">
            <a:extLst>
              <a:ext uri="{FF2B5EF4-FFF2-40B4-BE49-F238E27FC236}">
                <a16:creationId xmlns:a16="http://schemas.microsoft.com/office/drawing/2014/main" id="{BA02225F-556F-4AFE-B041-5DFA715A16DC}"/>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2" name="Rectangle 22">
            <a:extLst>
              <a:ext uri="{FF2B5EF4-FFF2-40B4-BE49-F238E27FC236}">
                <a16:creationId xmlns:a16="http://schemas.microsoft.com/office/drawing/2014/main" id="{81C9388A-C215-4B73-B3BA-E8241F7C3207}"/>
              </a:ext>
            </a:extLst>
          </xdr:cNvPr>
          <xdr:cNvSpPr/>
        </xdr:nvSpPr>
        <xdr:spPr>
          <a:xfrm flipH="1">
            <a:off x="9939068623"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(Deficit)</a:t>
            </a:r>
          </a:p>
        </xdr:txBody>
      </xdr:sp>
      <xdr:sp macro="" textlink="">
        <xdr:nvSpPr>
          <xdr:cNvPr id="13" name="مستطيل مستدير الزوايا 49">
            <a:extLst>
              <a:ext uri="{FF2B5EF4-FFF2-40B4-BE49-F238E27FC236}">
                <a16:creationId xmlns:a16="http://schemas.microsoft.com/office/drawing/2014/main" id="{ED3C3BEF-4611-4CAB-A588-C98BE07D6E5F}"/>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61</xdr:row>
      <xdr:rowOff>154361</xdr:rowOff>
    </xdr:from>
    <xdr:to>
      <xdr:col>5</xdr:col>
      <xdr:colOff>714233</xdr:colOff>
      <xdr:row>63</xdr:row>
      <xdr:rowOff>69478</xdr:rowOff>
    </xdr:to>
    <xdr:sp macro="" textlink="">
      <xdr:nvSpPr>
        <xdr:cNvPr id="14" name="Rectangle 25">
          <a:extLst>
            <a:ext uri="{FF2B5EF4-FFF2-40B4-BE49-F238E27FC236}">
              <a16:creationId xmlns:a16="http://schemas.microsoft.com/office/drawing/2014/main" id="{801BC3C2-51F5-4544-8182-6D96B679D621}"/>
            </a:ext>
          </a:extLst>
        </xdr:cNvPr>
        <xdr:cNvSpPr/>
      </xdr:nvSpPr>
      <xdr:spPr>
        <a:xfrm>
          <a:off x="10816644117" y="12714661"/>
          <a:ext cx="1348069" cy="2707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61</xdr:row>
      <xdr:rowOff>154361</xdr:rowOff>
    </xdr:from>
    <xdr:to>
      <xdr:col>9</xdr:col>
      <xdr:colOff>600934</xdr:colOff>
      <xdr:row>63</xdr:row>
      <xdr:rowOff>69478</xdr:rowOff>
    </xdr:to>
    <xdr:sp macro="" textlink="">
      <xdr:nvSpPr>
        <xdr:cNvPr id="15" name="Rectangle 26">
          <a:extLst>
            <a:ext uri="{FF2B5EF4-FFF2-40B4-BE49-F238E27FC236}">
              <a16:creationId xmlns:a16="http://schemas.microsoft.com/office/drawing/2014/main" id="{49CDCB2A-4AF9-48A8-BD32-C6144E98E042}"/>
            </a:ext>
          </a:extLst>
        </xdr:cNvPr>
        <xdr:cNvSpPr/>
      </xdr:nvSpPr>
      <xdr:spPr>
        <a:xfrm>
          <a:off x="10813785616" y="12714661"/>
          <a:ext cx="1696595" cy="2707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61</xdr:row>
      <xdr:rowOff>154361</xdr:rowOff>
    </xdr:from>
    <xdr:to>
      <xdr:col>14</xdr:col>
      <xdr:colOff>131279</xdr:colOff>
      <xdr:row>63</xdr:row>
      <xdr:rowOff>98795</xdr:rowOff>
    </xdr:to>
    <xdr:sp macro="" textlink="">
      <xdr:nvSpPr>
        <xdr:cNvPr id="16" name="Rectangle 27">
          <a:extLst>
            <a:ext uri="{FF2B5EF4-FFF2-40B4-BE49-F238E27FC236}">
              <a16:creationId xmlns:a16="http://schemas.microsoft.com/office/drawing/2014/main" id="{C8EB3C67-2569-4B9D-B43F-BB3A92B02D2B}"/>
            </a:ext>
          </a:extLst>
        </xdr:cNvPr>
        <xdr:cNvSpPr/>
      </xdr:nvSpPr>
      <xdr:spPr>
        <a:xfrm>
          <a:off x="11304662596" y="12810705"/>
          <a:ext cx="1846978" cy="301621"/>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(العجز)</a:t>
          </a:r>
        </a:p>
      </xdr:txBody>
    </xdr:sp>
    <xdr:clientData/>
  </xdr:twoCellAnchor>
  <xdr:twoCellAnchor>
    <xdr:from>
      <xdr:col>2</xdr:col>
      <xdr:colOff>455084</xdr:colOff>
      <xdr:row>44</xdr:row>
      <xdr:rowOff>167744</xdr:rowOff>
    </xdr:from>
    <xdr:to>
      <xdr:col>15</xdr:col>
      <xdr:colOff>403</xdr:colOff>
      <xdr:row>61</xdr:row>
      <xdr:rowOff>172856</xdr:rowOff>
    </xdr:to>
    <xdr:graphicFrame macro="">
      <xdr:nvGraphicFramePr>
        <xdr:cNvPr id="17" name="Chart 2">
          <a:extLst>
            <a:ext uri="{FF2B5EF4-FFF2-40B4-BE49-F238E27FC236}">
              <a16:creationId xmlns:a16="http://schemas.microsoft.com/office/drawing/2014/main" id="{01D1BD76-06E6-4F3A-904C-2CB722DF2C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607807</xdr:colOff>
      <xdr:row>58</xdr:row>
      <xdr:rowOff>94117</xdr:rowOff>
    </xdr:from>
    <xdr:to>
      <xdr:col>13</xdr:col>
      <xdr:colOff>413633</xdr:colOff>
      <xdr:row>58</xdr:row>
      <xdr:rowOff>94117</xdr:rowOff>
    </xdr:to>
    <xdr:cxnSp macro="">
      <xdr:nvCxnSpPr>
        <xdr:cNvPr id="18" name="Straight Connector 28">
          <a:extLst>
            <a:ext uri="{FF2B5EF4-FFF2-40B4-BE49-F238E27FC236}">
              <a16:creationId xmlns:a16="http://schemas.microsoft.com/office/drawing/2014/main" id="{4E9C6687-86E4-47DE-AE93-D502181C3D0A}"/>
            </a:ext>
          </a:extLst>
        </xdr:cNvPr>
        <xdr:cNvCxnSpPr/>
      </xdr:nvCxnSpPr>
      <xdr:spPr>
        <a:xfrm>
          <a:off x="10811331317" y="12121017"/>
          <a:ext cx="6740026"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95250</xdr:colOff>
      <xdr:row>0</xdr:row>
      <xdr:rowOff>123825</xdr:rowOff>
    </xdr:from>
    <xdr:ext cx="2874973" cy="1076190"/>
    <xdr:pic>
      <xdr:nvPicPr>
        <xdr:cNvPr id="2" name="Picture 1">
          <a:extLst>
            <a:ext uri="{FF2B5EF4-FFF2-40B4-BE49-F238E27FC236}">
              <a16:creationId xmlns:a16="http://schemas.microsoft.com/office/drawing/2014/main" id="{904F5F85-8981-46A0-AAFE-16E214E4CB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716177" y="123825"/>
          <a:ext cx="2874973" cy="1076190"/>
        </a:xfrm>
        <a:prstGeom prst="rect">
          <a:avLst/>
        </a:prstGeom>
      </xdr:spPr>
    </xdr:pic>
    <xdr:clientData/>
  </xdr:oneCellAnchor>
  <xdr:twoCellAnchor editAs="oneCell">
    <xdr:from>
      <xdr:col>3</xdr:col>
      <xdr:colOff>296333</xdr:colOff>
      <xdr:row>0</xdr:row>
      <xdr:rowOff>0</xdr:rowOff>
    </xdr:from>
    <xdr:to>
      <xdr:col>4</xdr:col>
      <xdr:colOff>1303477</xdr:colOff>
      <xdr:row>1</xdr:row>
      <xdr:rowOff>54505</xdr:rowOff>
    </xdr:to>
    <xdr:pic>
      <xdr:nvPicPr>
        <xdr:cNvPr id="4" name="Picture 3">
          <a:extLst>
            <a:ext uri="{FF2B5EF4-FFF2-40B4-BE49-F238E27FC236}">
              <a16:creationId xmlns:a16="http://schemas.microsoft.com/office/drawing/2014/main" id="{D5239100-ACC2-4715-90EF-42D2BFE610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4313107" y="0"/>
          <a:ext cx="2647560" cy="12715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47625</xdr:rowOff>
    </xdr:from>
    <xdr:ext cx="3314337" cy="1076190"/>
    <xdr:pic>
      <xdr:nvPicPr>
        <xdr:cNvPr id="2" name="Picture 1">
          <a:extLst>
            <a:ext uri="{FF2B5EF4-FFF2-40B4-BE49-F238E27FC236}">
              <a16:creationId xmlns:a16="http://schemas.microsoft.com/office/drawing/2014/main" id="{5D9397DB-D39E-42F3-B828-30C468C260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35951513" y="47625"/>
          <a:ext cx="331433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850DE875-4D1C-4CCD-90D4-11A2B51BC067}"/>
            </a:ext>
          </a:extLst>
        </xdr:cNvPr>
        <xdr:cNvSpPr/>
      </xdr:nvSpPr>
      <xdr:spPr>
        <a:xfrm>
          <a:off x="10838284777" y="2114550"/>
          <a:ext cx="981073" cy="14078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4</xdr:col>
      <xdr:colOff>1647825</xdr:colOff>
      <xdr:row>0</xdr:row>
      <xdr:rowOff>0</xdr:rowOff>
    </xdr:from>
    <xdr:to>
      <xdr:col>4</xdr:col>
      <xdr:colOff>4295385</xdr:colOff>
      <xdr:row>1</xdr:row>
      <xdr:rowOff>54505</xdr:rowOff>
    </xdr:to>
    <xdr:pic>
      <xdr:nvPicPr>
        <xdr:cNvPr id="4" name="Picture 4">
          <a:extLst>
            <a:ext uri="{FF2B5EF4-FFF2-40B4-BE49-F238E27FC236}">
              <a16:creationId xmlns:a16="http://schemas.microsoft.com/office/drawing/2014/main" id="{4A5CE320-583B-48C9-A268-3441011766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22540340" y="0"/>
          <a:ext cx="2650735" cy="12737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086/AppData/Local/Microsoft/Windows/INetCache/Content.Outlook/FRSK3PML/&#1578;&#1602;&#1585;&#1610;&#1585;%20&#1575;&#1604;&#1571;&#1583;&#1575;&#1569;%20&#1575;&#1604;&#1588;&#1607;&#1585;&#1610;%20&#1605;&#1575;&#1585;&#1587;2023&#1605;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يزان المراجعة (مختصر) 2023م"/>
      <sheetName val="ميزان المراجعة 2023م"/>
      <sheetName val="ميزان المراجعة 2022م"/>
      <sheetName val="ميزان القطاعات"/>
      <sheetName val="عمليات القطاعات"/>
      <sheetName val="جدول ملخص"/>
      <sheetName val="التقرير"/>
      <sheetName val="الاحتياطي+الجاري+الدين العام  "/>
      <sheetName val="قطاعات"/>
      <sheetName val="البيانات"/>
      <sheetName val="تقرير الاداء الشهري"/>
      <sheetName val="--"/>
    </sheetNames>
    <sheetDataSet>
      <sheetData sheetId="0"/>
      <sheetData sheetId="1"/>
      <sheetData sheetId="2"/>
      <sheetData sheetId="3"/>
      <sheetData sheetId="4"/>
      <sheetData sheetId="5"/>
      <sheetData sheetId="6">
        <row r="116">
          <cell r="E116">
            <v>25979.059356010002</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rightToLeft="1" zoomScale="47" zoomScaleNormal="70" workbookViewId="0">
      <selection activeCell="A10" sqref="A10"/>
    </sheetView>
  </sheetViews>
  <sheetFormatPr defaultRowHeight="14"/>
  <cols>
    <col min="1" max="2" width="68.9140625" customWidth="1"/>
  </cols>
  <sheetData>
    <row r="1" spans="1:2" ht="104.25" customHeight="1"/>
    <row r="2" spans="1:2" ht="32">
      <c r="A2" s="38" t="s">
        <v>87</v>
      </c>
      <c r="B2" s="38" t="s">
        <v>88</v>
      </c>
    </row>
    <row r="3" spans="1:2" s="109" customFormat="1" ht="32">
      <c r="A3" s="89" t="s">
        <v>161</v>
      </c>
      <c r="B3" s="91" t="s">
        <v>162</v>
      </c>
    </row>
    <row r="4" spans="1:2" ht="63.5">
      <c r="A4" s="40" t="s">
        <v>191</v>
      </c>
      <c r="B4" s="41" t="s">
        <v>194</v>
      </c>
    </row>
    <row r="5" spans="1:2" ht="63.5">
      <c r="A5" s="88" t="s">
        <v>192</v>
      </c>
      <c r="B5" s="90" t="s">
        <v>166</v>
      </c>
    </row>
    <row r="6" spans="1:2" ht="32">
      <c r="A6" s="89" t="s">
        <v>7</v>
      </c>
      <c r="B6" s="91" t="s">
        <v>41</v>
      </c>
    </row>
    <row r="7" spans="1:2" ht="32">
      <c r="A7" s="88" t="s">
        <v>10</v>
      </c>
      <c r="B7" s="90" t="s">
        <v>42</v>
      </c>
    </row>
    <row r="8" spans="1:2" ht="32">
      <c r="A8" s="39" t="s">
        <v>64</v>
      </c>
      <c r="B8" s="42" t="s">
        <v>173</v>
      </c>
    </row>
    <row r="9" spans="1:2" ht="63.5">
      <c r="A9" s="88" t="s">
        <v>193</v>
      </c>
      <c r="B9" s="134" t="s">
        <v>195</v>
      </c>
    </row>
    <row r="10" spans="1:2" ht="32">
      <c r="A10" s="39" t="s">
        <v>70</v>
      </c>
      <c r="B10" s="42" t="s">
        <v>78</v>
      </c>
    </row>
    <row r="11" spans="1:2" ht="32">
      <c r="A11" s="39" t="s">
        <v>116</v>
      </c>
      <c r="B11" s="42" t="s">
        <v>115</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B9" location="Gov.Reserve!A1" display="Gov.Reserve!A1" xr:uid="{9A57C7A1-D299-4716-B6EC-57129A91DD73}"/>
    <hyperlink ref="A10:B10" location="DEBT!A1" display="الدين العام" xr:uid="{00000000-0004-0000-0000-000004000000}"/>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EA58C-DB58-4382-BCE6-0417ABDF7238}">
  <dimension ref="A1:G84"/>
  <sheetViews>
    <sheetView showGridLines="0" rightToLeft="1" zoomScale="70" zoomScaleNormal="70" workbookViewId="0">
      <selection activeCell="D52" sqref="D52"/>
    </sheetView>
  </sheetViews>
  <sheetFormatPr defaultRowHeight="14"/>
  <cols>
    <col min="1" max="1" width="64.9140625" customWidth="1"/>
    <col min="2" max="2" width="30.08203125" customWidth="1"/>
    <col min="3" max="3" width="24.4140625" customWidth="1"/>
    <col min="4" max="4" width="36.9140625" customWidth="1"/>
    <col min="5" max="5" width="32.08203125" customWidth="1"/>
    <col min="6" max="6" width="25.33203125" customWidth="1"/>
    <col min="7" max="7" width="44.9140625" customWidth="1"/>
  </cols>
  <sheetData>
    <row r="1" spans="1:6" ht="96" customHeight="1"/>
    <row r="2" spans="1:6" ht="40">
      <c r="A2" s="69" t="s">
        <v>10</v>
      </c>
      <c r="C2" s="69"/>
      <c r="D2" s="69"/>
      <c r="E2" s="69" t="s">
        <v>42</v>
      </c>
      <c r="F2" s="23"/>
    </row>
    <row r="3" spans="1:6" ht="40">
      <c r="A3" s="143" t="s">
        <v>266</v>
      </c>
      <c r="C3" s="66"/>
      <c r="D3" s="67"/>
      <c r="E3" s="68" t="s">
        <v>269</v>
      </c>
      <c r="F3" s="23"/>
    </row>
    <row r="4" spans="1:6" ht="25.5">
      <c r="A4" s="24" t="s">
        <v>40</v>
      </c>
      <c r="C4" s="24"/>
      <c r="D4" s="24"/>
      <c r="E4" s="6" t="s">
        <v>6</v>
      </c>
    </row>
    <row r="5" spans="1:6" ht="36">
      <c r="A5" s="204" t="s">
        <v>38</v>
      </c>
      <c r="B5" s="205" t="s">
        <v>19</v>
      </c>
      <c r="C5" s="166" t="s">
        <v>267</v>
      </c>
      <c r="D5" s="166" t="s">
        <v>95</v>
      </c>
      <c r="E5" s="167" t="s">
        <v>11</v>
      </c>
    </row>
    <row r="6" spans="1:6" ht="20.149999999999999" customHeight="1">
      <c r="A6" s="204"/>
      <c r="B6" s="205"/>
      <c r="C6" s="168" t="s">
        <v>226</v>
      </c>
      <c r="D6" s="168" t="s">
        <v>226</v>
      </c>
      <c r="E6" s="167"/>
    </row>
    <row r="7" spans="1:6" ht="27" customHeight="1">
      <c r="A7" s="21" t="s">
        <v>29</v>
      </c>
      <c r="B7" s="163">
        <f>D7+C7</f>
        <v>286491.53683063993</v>
      </c>
      <c r="C7" s="165">
        <v>140401.75938577991</v>
      </c>
      <c r="D7" s="165">
        <v>146089.77744486002</v>
      </c>
      <c r="E7" s="8" t="s">
        <v>12</v>
      </c>
    </row>
    <row r="8" spans="1:6" ht="26.5" customHeight="1">
      <c r="A8" s="21" t="s">
        <v>96</v>
      </c>
      <c r="B8" s="163">
        <f t="shared" ref="B8:B14" si="0">D8+C8</f>
        <v>138213.69894042</v>
      </c>
      <c r="C8" s="165">
        <v>73580.489624349997</v>
      </c>
      <c r="D8" s="165">
        <v>64633.209316070002</v>
      </c>
      <c r="E8" s="8" t="s">
        <v>13</v>
      </c>
    </row>
    <row r="9" spans="1:6" ht="26.5" customHeight="1">
      <c r="A9" s="21" t="s">
        <v>97</v>
      </c>
      <c r="B9" s="163">
        <f t="shared" si="0"/>
        <v>24328.472092110002</v>
      </c>
      <c r="C9" s="165">
        <v>11940.639316690002</v>
      </c>
      <c r="D9" s="165">
        <v>12387.83277542</v>
      </c>
      <c r="E9" s="8" t="s">
        <v>14</v>
      </c>
    </row>
    <row r="10" spans="1:6" ht="26.5" customHeight="1">
      <c r="A10" s="21" t="s">
        <v>98</v>
      </c>
      <c r="B10" s="163">
        <f t="shared" si="0"/>
        <v>14180.42746259</v>
      </c>
      <c r="C10" s="165">
        <v>7688.0948017700002</v>
      </c>
      <c r="D10" s="165">
        <v>6492.3326608199995</v>
      </c>
      <c r="E10" s="8" t="s">
        <v>15</v>
      </c>
    </row>
    <row r="11" spans="1:6" ht="26.5" customHeight="1">
      <c r="A11" s="21" t="s">
        <v>99</v>
      </c>
      <c r="B11" s="163">
        <f t="shared" si="0"/>
        <v>688.67047996000008</v>
      </c>
      <c r="C11" s="165">
        <v>414.8884799600001</v>
      </c>
      <c r="D11" s="165">
        <v>273.78199999999998</v>
      </c>
      <c r="E11" s="8" t="s">
        <v>16</v>
      </c>
    </row>
    <row r="12" spans="1:6" ht="26.5" customHeight="1">
      <c r="A12" s="21" t="s">
        <v>100</v>
      </c>
      <c r="B12" s="163">
        <f t="shared" si="0"/>
        <v>69641.652497860006</v>
      </c>
      <c r="C12" s="165">
        <v>39167.642700590004</v>
      </c>
      <c r="D12" s="165">
        <v>30474.009797269999</v>
      </c>
      <c r="E12" s="8" t="s">
        <v>17</v>
      </c>
    </row>
    <row r="13" spans="1:6" ht="26.5" customHeight="1">
      <c r="A13" s="21" t="s">
        <v>101</v>
      </c>
      <c r="B13" s="163">
        <f t="shared" si="0"/>
        <v>57206.097052549994</v>
      </c>
      <c r="C13" s="165">
        <v>23025.798986159993</v>
      </c>
      <c r="D13" s="165">
        <v>34180.298066390002</v>
      </c>
      <c r="E13" s="8" t="s">
        <v>18</v>
      </c>
    </row>
    <row r="14" spans="1:6" ht="26.5" customHeight="1">
      <c r="A14" s="22" t="s">
        <v>102</v>
      </c>
      <c r="B14" s="163">
        <f t="shared" si="0"/>
        <v>67695.178693120004</v>
      </c>
      <c r="C14" s="165">
        <v>39909.473640320008</v>
      </c>
      <c r="D14" s="165">
        <v>27785.7050528</v>
      </c>
      <c r="E14" s="18" t="s">
        <v>113</v>
      </c>
    </row>
    <row r="15" spans="1:6" ht="27">
      <c r="A15" s="84" t="s">
        <v>89</v>
      </c>
      <c r="B15" s="174">
        <f>SUM(B7:B14)</f>
        <v>658445.73404924991</v>
      </c>
      <c r="C15" s="169">
        <f>SUM(C7:C14)</f>
        <v>336128.78693561989</v>
      </c>
      <c r="D15" s="169">
        <f>SUM(D7:D14)</f>
        <v>322316.94711363001</v>
      </c>
      <c r="E15" s="20" t="s">
        <v>19</v>
      </c>
    </row>
    <row r="16" spans="1:6" ht="26.5">
      <c r="A16" s="11"/>
      <c r="B16" s="11"/>
      <c r="E16" s="10"/>
    </row>
    <row r="17" spans="1:7" ht="26.5">
      <c r="A17" s="11"/>
      <c r="B17" s="11"/>
      <c r="E17" s="10"/>
    </row>
    <row r="18" spans="1:7" ht="28.5" customHeight="1">
      <c r="A18" s="142" t="s">
        <v>246</v>
      </c>
      <c r="B18" s="71"/>
      <c r="C18" s="72"/>
      <c r="D18" s="72"/>
      <c r="E18" s="142" t="s">
        <v>270</v>
      </c>
    </row>
    <row r="19" spans="1:7" ht="20.25" customHeight="1">
      <c r="A19" s="76" t="s">
        <v>107</v>
      </c>
      <c r="B19" s="74"/>
      <c r="C19" s="72"/>
      <c r="D19" s="72"/>
      <c r="E19" s="75"/>
    </row>
    <row r="20" spans="1:7" ht="25.5">
      <c r="A20" s="24" t="s">
        <v>40</v>
      </c>
      <c r="B20" s="24"/>
      <c r="C20" s="24"/>
      <c r="E20" s="6" t="s">
        <v>6</v>
      </c>
      <c r="F20" s="180"/>
    </row>
    <row r="21" spans="1:7" ht="32">
      <c r="A21" s="202" t="s">
        <v>38</v>
      </c>
      <c r="B21" s="170" t="s">
        <v>112</v>
      </c>
      <c r="C21" s="170" t="s">
        <v>267</v>
      </c>
      <c r="D21" s="171" t="s">
        <v>267</v>
      </c>
      <c r="E21" s="202" t="s">
        <v>11</v>
      </c>
    </row>
    <row r="22" spans="1:7" ht="32">
      <c r="A22" s="202"/>
      <c r="B22" s="170" t="s">
        <v>110</v>
      </c>
      <c r="C22" s="170">
        <v>2025</v>
      </c>
      <c r="D22" s="170">
        <v>2024</v>
      </c>
      <c r="E22" s="202"/>
    </row>
    <row r="23" spans="1:7" ht="27">
      <c r="A23" s="21" t="s">
        <v>29</v>
      </c>
      <c r="B23" s="175">
        <f>C23/D23-1</f>
        <v>3.9786636391583308E-3</v>
      </c>
      <c r="C23" s="165">
        <v>140401.75938577991</v>
      </c>
      <c r="D23" s="163">
        <v>139845.36172995999</v>
      </c>
      <c r="E23" s="8" t="s">
        <v>12</v>
      </c>
      <c r="F23" s="123"/>
    </row>
    <row r="24" spans="1:7" ht="27">
      <c r="A24" s="21" t="s">
        <v>30</v>
      </c>
      <c r="B24" s="57">
        <f>C24/D24-1</f>
        <v>-2.6211060864614999E-2</v>
      </c>
      <c r="C24" s="165">
        <v>73580.489624349997</v>
      </c>
      <c r="D24" s="163">
        <v>75561.024229419971</v>
      </c>
      <c r="E24" s="8" t="s">
        <v>13</v>
      </c>
      <c r="F24" s="123"/>
    </row>
    <row r="25" spans="1:7" ht="27">
      <c r="A25" s="21" t="s">
        <v>31</v>
      </c>
      <c r="B25" s="57">
        <f t="shared" ref="B25:B30" si="1">C25/D25-1</f>
        <v>0.10729760056137372</v>
      </c>
      <c r="C25" s="165">
        <v>11940.639316690002</v>
      </c>
      <c r="D25" s="163">
        <v>10783.586373380002</v>
      </c>
      <c r="E25" s="8" t="s">
        <v>14</v>
      </c>
      <c r="F25" s="123"/>
    </row>
    <row r="26" spans="1:7" ht="27">
      <c r="A26" s="21" t="s">
        <v>32</v>
      </c>
      <c r="B26" s="57">
        <f t="shared" si="1"/>
        <v>-0.40757692667571355</v>
      </c>
      <c r="C26" s="165">
        <v>7688.0948017700002</v>
      </c>
      <c r="D26" s="163">
        <v>12977.37233398</v>
      </c>
      <c r="E26" s="8" t="s">
        <v>15</v>
      </c>
      <c r="F26" s="123"/>
    </row>
    <row r="27" spans="1:7" ht="27">
      <c r="A27" s="21" t="s">
        <v>33</v>
      </c>
      <c r="B27" s="57">
        <f t="shared" si="1"/>
        <v>-0.69941759730258013</v>
      </c>
      <c r="C27" s="165">
        <v>414.8884799600001</v>
      </c>
      <c r="D27" s="163">
        <v>1380.2819999999999</v>
      </c>
      <c r="E27" s="8" t="s">
        <v>16</v>
      </c>
      <c r="F27" s="136"/>
      <c r="G27" s="136"/>
    </row>
    <row r="28" spans="1:7" ht="27">
      <c r="A28" s="21" t="s">
        <v>34</v>
      </c>
      <c r="B28" s="175">
        <f t="shared" si="1"/>
        <v>-1.0532714863337178E-3</v>
      </c>
      <c r="C28" s="165">
        <v>39167.642700590004</v>
      </c>
      <c r="D28" s="163">
        <v>39208.940359480002</v>
      </c>
      <c r="E28" s="8" t="s">
        <v>17</v>
      </c>
      <c r="F28" s="123"/>
    </row>
    <row r="29" spans="1:7" ht="27">
      <c r="A29" s="21" t="s">
        <v>35</v>
      </c>
      <c r="B29" s="57">
        <f t="shared" si="1"/>
        <v>-4.9254857529258622E-2</v>
      </c>
      <c r="C29" s="165">
        <v>23025.798986159993</v>
      </c>
      <c r="D29" s="163">
        <v>24218.686962020001</v>
      </c>
      <c r="E29" s="8" t="s">
        <v>18</v>
      </c>
      <c r="F29" s="123"/>
    </row>
    <row r="30" spans="1:7" ht="27">
      <c r="A30" s="22" t="s">
        <v>36</v>
      </c>
      <c r="B30" s="57">
        <f t="shared" si="1"/>
        <v>-0.38560365508042482</v>
      </c>
      <c r="C30" s="165">
        <v>39909.473640320008</v>
      </c>
      <c r="D30" s="61">
        <v>64957.212018479993</v>
      </c>
      <c r="E30" s="18" t="s">
        <v>113</v>
      </c>
      <c r="F30" s="123"/>
    </row>
    <row r="31" spans="1:7" ht="27">
      <c r="A31" s="19" t="s">
        <v>24</v>
      </c>
      <c r="B31" s="64">
        <f>C31/D31-1</f>
        <v>-8.8915132425625432E-2</v>
      </c>
      <c r="C31" s="169">
        <f>SUM(C23:C30)</f>
        <v>336128.78693561989</v>
      </c>
      <c r="D31" s="169">
        <f>SUM(D23:D30)</f>
        <v>368932.46600671997</v>
      </c>
      <c r="E31" s="20" t="s">
        <v>19</v>
      </c>
    </row>
    <row r="32" spans="1:7" ht="26.5">
      <c r="A32" s="11" t="s">
        <v>20</v>
      </c>
      <c r="B32" s="11"/>
      <c r="C32" s="11"/>
      <c r="E32" s="10" t="s">
        <v>9</v>
      </c>
    </row>
    <row r="33" spans="1:5" ht="26.5">
      <c r="A33" s="11" t="s">
        <v>264</v>
      </c>
      <c r="B33" s="11"/>
      <c r="C33" s="11"/>
      <c r="E33" s="10" t="s">
        <v>265</v>
      </c>
    </row>
    <row r="34" spans="1:5" ht="27">
      <c r="A34" s="11"/>
      <c r="B34" s="11"/>
      <c r="D34" s="61"/>
      <c r="E34" s="10"/>
    </row>
    <row r="35" spans="1:5" ht="40">
      <c r="A35" s="112" t="s">
        <v>266</v>
      </c>
      <c r="B35" s="113"/>
      <c r="C35" s="113"/>
      <c r="E35" s="112" t="s">
        <v>271</v>
      </c>
    </row>
    <row r="36" spans="1:5" ht="35.5">
      <c r="A36" s="76" t="s">
        <v>107</v>
      </c>
    </row>
    <row r="37" spans="1:5" ht="25.5">
      <c r="A37" s="24" t="s">
        <v>40</v>
      </c>
      <c r="E37" s="6" t="s">
        <v>6</v>
      </c>
    </row>
    <row r="38" spans="1:5" ht="32">
      <c r="A38" s="202" t="s">
        <v>38</v>
      </c>
      <c r="B38" s="170" t="s">
        <v>112</v>
      </c>
      <c r="C38" s="170" t="s">
        <v>260</v>
      </c>
      <c r="D38" s="171" t="s">
        <v>260</v>
      </c>
      <c r="E38" s="202" t="s">
        <v>11</v>
      </c>
    </row>
    <row r="39" spans="1:5" ht="32">
      <c r="A39" s="202"/>
      <c r="B39" s="170" t="s">
        <v>110</v>
      </c>
      <c r="C39" s="170">
        <v>2025</v>
      </c>
      <c r="D39" s="170">
        <v>2024</v>
      </c>
      <c r="E39" s="202"/>
    </row>
    <row r="40" spans="1:5" ht="27">
      <c r="A40" s="21" t="s">
        <v>29</v>
      </c>
      <c r="B40" s="57">
        <f>C40/D40-1</f>
        <v>3.2967026115674702E-2</v>
      </c>
      <c r="C40" s="163">
        <v>286491.53683063993</v>
      </c>
      <c r="D40" s="163">
        <v>277348.19175007992</v>
      </c>
      <c r="E40" s="8" t="s">
        <v>12</v>
      </c>
    </row>
    <row r="41" spans="1:5" ht="27">
      <c r="A41" s="21" t="s">
        <v>30</v>
      </c>
      <c r="B41" s="57">
        <f t="shared" ref="B41:B48" si="2">C41/D41-1</f>
        <v>1.430080361036179E-2</v>
      </c>
      <c r="C41" s="165">
        <v>138213.69894042</v>
      </c>
      <c r="D41" s="163">
        <v>136264.99993734999</v>
      </c>
      <c r="E41" s="8" t="s">
        <v>13</v>
      </c>
    </row>
    <row r="42" spans="1:5" ht="27">
      <c r="A42" s="21" t="s">
        <v>31</v>
      </c>
      <c r="B42" s="57">
        <f t="shared" si="2"/>
        <v>0.16668472185945493</v>
      </c>
      <c r="C42" s="165">
        <v>24328.472092110002</v>
      </c>
      <c r="D42" s="163">
        <v>20852.653365800001</v>
      </c>
      <c r="E42" s="8" t="s">
        <v>14</v>
      </c>
    </row>
    <row r="43" spans="1:5" ht="27">
      <c r="A43" s="21" t="s">
        <v>32</v>
      </c>
      <c r="B43" s="57">
        <f t="shared" si="2"/>
        <v>-0.33446313356248325</v>
      </c>
      <c r="C43" s="165">
        <v>14180.42746259</v>
      </c>
      <c r="D43" s="163">
        <v>21306.74975001</v>
      </c>
      <c r="E43" s="8" t="s">
        <v>15</v>
      </c>
    </row>
    <row r="44" spans="1:5" ht="27">
      <c r="A44" s="21" t="s">
        <v>33</v>
      </c>
      <c r="B44" s="57">
        <f t="shared" si="2"/>
        <v>-0.59377231636978389</v>
      </c>
      <c r="C44" s="165">
        <v>688.67047996000008</v>
      </c>
      <c r="D44" s="163">
        <v>1695.2819999999999</v>
      </c>
      <c r="E44" s="8" t="s">
        <v>16</v>
      </c>
    </row>
    <row r="45" spans="1:5" ht="27">
      <c r="A45" s="21" t="s">
        <v>34</v>
      </c>
      <c r="B45" s="57">
        <f t="shared" si="2"/>
        <v>0.10444352910295307</v>
      </c>
      <c r="C45" s="165">
        <v>69641.652497860006</v>
      </c>
      <c r="D45" s="163">
        <v>63055.874440610001</v>
      </c>
      <c r="E45" s="8" t="s">
        <v>17</v>
      </c>
    </row>
    <row r="46" spans="1:5" ht="27">
      <c r="A46" s="21" t="s">
        <v>35</v>
      </c>
      <c r="B46" s="57">
        <f t="shared" si="2"/>
        <v>4.4503455230560984E-2</v>
      </c>
      <c r="C46" s="165">
        <v>57206.097052549994</v>
      </c>
      <c r="D46" s="163">
        <v>54768.700635770001</v>
      </c>
      <c r="E46" s="8" t="s">
        <v>18</v>
      </c>
    </row>
    <row r="47" spans="1:5" ht="27">
      <c r="A47" s="22" t="s">
        <v>36</v>
      </c>
      <c r="B47" s="57">
        <f t="shared" si="2"/>
        <v>-0.31937405125342511</v>
      </c>
      <c r="C47" s="164">
        <v>67695.178693120004</v>
      </c>
      <c r="D47" s="61">
        <v>99460.17899814999</v>
      </c>
      <c r="E47" s="18" t="s">
        <v>263</v>
      </c>
    </row>
    <row r="48" spans="1:5" ht="27">
      <c r="A48" s="19" t="s">
        <v>24</v>
      </c>
      <c r="B48" s="64">
        <f t="shared" si="2"/>
        <v>-2.4167222300870206E-2</v>
      </c>
      <c r="C48" s="172">
        <f>SUM(C40:C47)</f>
        <v>658445.73404924991</v>
      </c>
      <c r="D48" s="172">
        <f>SUM(D40:D47)</f>
        <v>674752.63087777002</v>
      </c>
      <c r="E48" s="20" t="s">
        <v>19</v>
      </c>
    </row>
    <row r="49" spans="1:7" ht="26.5">
      <c r="A49" s="11" t="s">
        <v>20</v>
      </c>
      <c r="B49" s="11"/>
      <c r="C49" s="11"/>
      <c r="E49" s="10" t="s">
        <v>9</v>
      </c>
    </row>
    <row r="50" spans="1:7" ht="26.5">
      <c r="A50" s="11" t="s">
        <v>264</v>
      </c>
      <c r="B50" s="11"/>
      <c r="C50" s="11"/>
      <c r="E50" s="10" t="s">
        <v>265</v>
      </c>
    </row>
    <row r="51" spans="1:7" ht="26.5">
      <c r="A51" s="11"/>
      <c r="B51" s="11"/>
      <c r="E51" s="10"/>
    </row>
    <row r="52" spans="1:7" ht="42.75" customHeight="1">
      <c r="A52" s="142" t="s">
        <v>43</v>
      </c>
      <c r="B52" s="113"/>
      <c r="C52" s="113"/>
      <c r="D52" s="113"/>
      <c r="E52" s="113"/>
      <c r="G52" s="69" t="s">
        <v>233</v>
      </c>
    </row>
    <row r="53" spans="1:7" ht="35.5">
      <c r="A53" s="104" t="s">
        <v>285</v>
      </c>
      <c r="G53" s="104" t="s">
        <v>272</v>
      </c>
    </row>
    <row r="54" spans="1:7" ht="25.5">
      <c r="A54" s="24" t="s">
        <v>40</v>
      </c>
      <c r="G54" s="6" t="s">
        <v>6</v>
      </c>
    </row>
    <row r="55" spans="1:7" ht="105.65" customHeight="1">
      <c r="A55" s="202" t="s">
        <v>37</v>
      </c>
      <c r="B55" s="17" t="s">
        <v>227</v>
      </c>
      <c r="C55" s="17" t="s">
        <v>273</v>
      </c>
      <c r="D55" s="17" t="s">
        <v>103</v>
      </c>
      <c r="E55" s="17" t="s">
        <v>274</v>
      </c>
      <c r="F55" s="17" t="s">
        <v>104</v>
      </c>
      <c r="G55" s="203" t="s">
        <v>44</v>
      </c>
    </row>
    <row r="56" spans="1:7" ht="54">
      <c r="A56" s="202"/>
      <c r="B56" s="17" t="s">
        <v>228</v>
      </c>
      <c r="C56" s="17" t="s">
        <v>275</v>
      </c>
      <c r="D56" s="17" t="s">
        <v>106</v>
      </c>
      <c r="E56" s="17" t="s">
        <v>276</v>
      </c>
      <c r="F56" s="17" t="s">
        <v>105</v>
      </c>
      <c r="G56" s="203"/>
    </row>
    <row r="57" spans="1:7" ht="27">
      <c r="A57" s="21" t="s">
        <v>54</v>
      </c>
      <c r="B57" s="163">
        <v>44358.142849843396</v>
      </c>
      <c r="C57" s="163">
        <v>29578.646224420001</v>
      </c>
      <c r="D57" s="57">
        <f t="shared" ref="D57:D65" si="3">C57/B57</f>
        <v>0.6668143507393125</v>
      </c>
      <c r="E57" s="163">
        <v>28090.049536799997</v>
      </c>
      <c r="F57" s="57">
        <f>C57/E57-1</f>
        <v>5.2993736649336709E-2</v>
      </c>
      <c r="G57" s="8" t="s">
        <v>45</v>
      </c>
    </row>
    <row r="58" spans="1:7" ht="27">
      <c r="A58" s="21" t="s">
        <v>55</v>
      </c>
      <c r="B58" s="163">
        <v>272347.225947075</v>
      </c>
      <c r="C58" s="163">
        <v>111218.58438774999</v>
      </c>
      <c r="D58" s="57">
        <f t="shared" si="3"/>
        <v>0.40837054242426174</v>
      </c>
      <c r="E58" s="163">
        <v>104255.46846968991</v>
      </c>
      <c r="F58" s="57">
        <f t="shared" ref="F58:F66" si="4">C58/E58-1</f>
        <v>6.6788975391583127E-2</v>
      </c>
      <c r="G58" s="8" t="s">
        <v>46</v>
      </c>
    </row>
    <row r="59" spans="1:7" ht="27">
      <c r="A59" s="21" t="s">
        <v>56</v>
      </c>
      <c r="B59" s="163">
        <v>121251.33154235361</v>
      </c>
      <c r="C59" s="163">
        <v>60849.546503930003</v>
      </c>
      <c r="D59" s="57">
        <f t="shared" si="3"/>
        <v>0.5018464187560282</v>
      </c>
      <c r="E59" s="163">
        <v>59958.072327620095</v>
      </c>
      <c r="F59" s="57">
        <f t="shared" si="4"/>
        <v>1.4868292820335416E-2</v>
      </c>
      <c r="G59" s="8" t="s">
        <v>47</v>
      </c>
    </row>
    <row r="60" spans="1:7" ht="27">
      <c r="A60" s="21" t="s">
        <v>57</v>
      </c>
      <c r="B60" s="163">
        <v>64845.852290041665</v>
      </c>
      <c r="C60" s="163">
        <v>43156.208825909998</v>
      </c>
      <c r="D60" s="57">
        <f t="shared" si="3"/>
        <v>0.66551995697244415</v>
      </c>
      <c r="E60" s="163">
        <v>57649.476592079998</v>
      </c>
      <c r="F60" s="57">
        <f t="shared" si="4"/>
        <v>-0.25140328452107952</v>
      </c>
      <c r="G60" s="8" t="s">
        <v>48</v>
      </c>
    </row>
    <row r="61" spans="1:7" ht="27">
      <c r="A61" s="21" t="s">
        <v>58</v>
      </c>
      <c r="B61" s="163">
        <v>201124.94173097188</v>
      </c>
      <c r="C61" s="163">
        <v>104076.59707891002</v>
      </c>
      <c r="D61" s="57">
        <f t="shared" si="3"/>
        <v>0.51747235416542536</v>
      </c>
      <c r="E61" s="163">
        <v>101898.62887491003</v>
      </c>
      <c r="F61" s="57">
        <f t="shared" si="4"/>
        <v>2.1373871543194589E-2</v>
      </c>
      <c r="G61" s="8" t="s">
        <v>49</v>
      </c>
    </row>
    <row r="62" spans="1:7" ht="27">
      <c r="A62" s="21" t="s">
        <v>59</v>
      </c>
      <c r="B62" s="163">
        <v>259846.4839287264</v>
      </c>
      <c r="C62" s="163">
        <v>155793.15197784</v>
      </c>
      <c r="D62" s="57">
        <f t="shared" si="3"/>
        <v>0.59955843782197449</v>
      </c>
      <c r="E62" s="163">
        <v>138613.36969516994</v>
      </c>
      <c r="F62" s="57">
        <f t="shared" si="4"/>
        <v>0.12394029753732116</v>
      </c>
      <c r="G62" s="8" t="s">
        <v>50</v>
      </c>
    </row>
    <row r="63" spans="1:7" ht="27">
      <c r="A63" s="21" t="s">
        <v>60</v>
      </c>
      <c r="B63" s="163">
        <v>86832.637265986094</v>
      </c>
      <c r="C63" s="163">
        <v>45702.520605550002</v>
      </c>
      <c r="D63" s="57">
        <f t="shared" si="3"/>
        <v>0.52632883262031827</v>
      </c>
      <c r="E63" s="163">
        <v>40712.593199309995</v>
      </c>
      <c r="F63" s="57">
        <f t="shared" si="4"/>
        <v>0.12256471558595239</v>
      </c>
      <c r="G63" s="8" t="s">
        <v>51</v>
      </c>
    </row>
    <row r="64" spans="1:7" ht="27">
      <c r="A64" s="21" t="s">
        <v>62</v>
      </c>
      <c r="B64" s="163">
        <v>41929.118864742253</v>
      </c>
      <c r="C64" s="163">
        <v>18522.94655343</v>
      </c>
      <c r="D64" s="57">
        <f t="shared" si="3"/>
        <v>0.44176808516254673</v>
      </c>
      <c r="E64" s="163">
        <v>21683.880231790004</v>
      </c>
      <c r="F64" s="57">
        <f t="shared" si="4"/>
        <v>-0.14577343374761254</v>
      </c>
      <c r="G64" s="8" t="s">
        <v>52</v>
      </c>
    </row>
    <row r="65" spans="1:7" ht="27">
      <c r="A65" s="21" t="s">
        <v>61</v>
      </c>
      <c r="B65" s="163">
        <v>192464.26558071299</v>
      </c>
      <c r="C65" s="163">
        <v>89547.531891509992</v>
      </c>
      <c r="D65" s="57">
        <f t="shared" si="3"/>
        <v>0.46526835317362741</v>
      </c>
      <c r="E65" s="163">
        <v>121891.09195039999</v>
      </c>
      <c r="F65" s="57">
        <f t="shared" si="4"/>
        <v>-0.26534802126517387</v>
      </c>
      <c r="G65" s="8" t="s">
        <v>53</v>
      </c>
    </row>
    <row r="66" spans="1:7" ht="27">
      <c r="A66" s="19" t="s">
        <v>24</v>
      </c>
      <c r="B66" s="172">
        <f>SUM(B57:B65)</f>
        <v>1285000.0000004536</v>
      </c>
      <c r="C66" s="172">
        <f>SUM(C57:C65)</f>
        <v>658445.73404925002</v>
      </c>
      <c r="D66" s="64">
        <f>C66/B66</f>
        <v>0.51240913155565571</v>
      </c>
      <c r="E66" s="172">
        <f t="shared" ref="E66" si="5">SUM(E57:E65)</f>
        <v>674752.63087777002</v>
      </c>
      <c r="F66" s="64">
        <f t="shared" si="4"/>
        <v>-2.4167222300870095E-2</v>
      </c>
      <c r="G66" s="20" t="s">
        <v>19</v>
      </c>
    </row>
    <row r="67" spans="1:7" ht="26.5">
      <c r="A67" s="11"/>
      <c r="B67" s="11"/>
      <c r="C67" s="11"/>
      <c r="D67" s="124"/>
      <c r="E67" s="10"/>
    </row>
    <row r="68" spans="1:7" ht="26.5">
      <c r="A68" s="11" t="s">
        <v>20</v>
      </c>
      <c r="B68" s="11"/>
      <c r="C68" s="11"/>
      <c r="D68" s="124"/>
      <c r="G68" s="10" t="s">
        <v>9</v>
      </c>
    </row>
    <row r="69" spans="1:7" ht="26.5">
      <c r="A69" s="11"/>
      <c r="B69" s="11"/>
      <c r="D69" s="124"/>
      <c r="E69" s="10"/>
    </row>
    <row r="70" spans="1:7" ht="26.5">
      <c r="A70" s="48" t="s">
        <v>252</v>
      </c>
      <c r="D70" s="124"/>
      <c r="G70" s="65" t="s">
        <v>253</v>
      </c>
    </row>
    <row r="71" spans="1:7">
      <c r="D71" s="124"/>
    </row>
    <row r="72" spans="1:7">
      <c r="D72" s="124"/>
      <c r="F72" s="124"/>
    </row>
    <row r="73" spans="1:7">
      <c r="D73" s="124"/>
      <c r="F73" s="124"/>
    </row>
    <row r="74" spans="1:7">
      <c r="D74" s="124"/>
      <c r="F74" s="124"/>
    </row>
    <row r="75" spans="1:7">
      <c r="D75" s="124"/>
      <c r="F75" s="124"/>
    </row>
    <row r="76" spans="1:7">
      <c r="D76" s="124"/>
      <c r="F76" s="124"/>
    </row>
    <row r="77" spans="1:7">
      <c r="F77" s="124"/>
    </row>
    <row r="78" spans="1:7">
      <c r="F78" s="124"/>
    </row>
    <row r="79" spans="1:7">
      <c r="F79" s="124"/>
    </row>
    <row r="80" spans="1:7">
      <c r="F80" s="124"/>
    </row>
    <row r="81" spans="6:6">
      <c r="F81" s="124"/>
    </row>
    <row r="82" spans="6:6">
      <c r="F82" s="123"/>
    </row>
    <row r="83" spans="6:6">
      <c r="F83" s="123"/>
    </row>
    <row r="84" spans="6:6">
      <c r="F84" s="123"/>
    </row>
  </sheetData>
  <mergeCells count="8">
    <mergeCell ref="A55:A56"/>
    <mergeCell ref="G55:G56"/>
    <mergeCell ref="A5:A6"/>
    <mergeCell ref="B5:B6"/>
    <mergeCell ref="A21:A22"/>
    <mergeCell ref="E21:E22"/>
    <mergeCell ref="A38:A39"/>
    <mergeCell ref="E38:E39"/>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26A0-1022-403C-B80C-3DDFB9659ACD}">
  <dimension ref="A1:E14"/>
  <sheetViews>
    <sheetView showGridLines="0" rightToLeft="1" zoomScale="70" zoomScaleNormal="70" workbookViewId="0">
      <selection activeCell="J8" sqref="J8"/>
    </sheetView>
  </sheetViews>
  <sheetFormatPr defaultRowHeight="14"/>
  <cols>
    <col min="1" max="3" width="46.9140625" customWidth="1"/>
    <col min="4" max="4" width="64.9140625" customWidth="1"/>
    <col min="5" max="5" width="70.08203125" customWidth="1"/>
  </cols>
  <sheetData>
    <row r="1" spans="1:5" ht="96" customHeight="1"/>
    <row r="2" spans="1:5" ht="31.5">
      <c r="A2" s="87" t="s">
        <v>172</v>
      </c>
      <c r="B2" s="87"/>
      <c r="C2" s="87"/>
      <c r="D2" s="87"/>
      <c r="E2" s="87" t="s">
        <v>173</v>
      </c>
    </row>
    <row r="3" spans="1:5" s="106" customFormat="1" ht="54">
      <c r="A3" s="183" t="s">
        <v>286</v>
      </c>
      <c r="B3" s="144"/>
      <c r="C3" s="144"/>
      <c r="D3" s="105"/>
      <c r="E3" s="182" t="s">
        <v>287</v>
      </c>
    </row>
    <row r="4" spans="1:5" ht="25.5">
      <c r="A4" s="24" t="s">
        <v>40</v>
      </c>
      <c r="B4" s="24"/>
      <c r="C4" s="24"/>
      <c r="D4" s="24"/>
      <c r="E4" s="31" t="s">
        <v>6</v>
      </c>
    </row>
    <row r="5" spans="1:5" ht="20.149999999999999" customHeight="1">
      <c r="A5" s="202" t="s">
        <v>0</v>
      </c>
      <c r="B5" s="151" t="s">
        <v>89</v>
      </c>
      <c r="C5" s="202" t="s">
        <v>267</v>
      </c>
      <c r="D5" s="202" t="s">
        <v>95</v>
      </c>
      <c r="E5" s="202" t="s">
        <v>63</v>
      </c>
    </row>
    <row r="6" spans="1:5" ht="20.149999999999999" customHeight="1">
      <c r="A6" s="202"/>
      <c r="B6" s="151" t="s">
        <v>19</v>
      </c>
      <c r="C6" s="202"/>
      <c r="D6" s="202"/>
      <c r="E6" s="202"/>
    </row>
    <row r="7" spans="1:5" ht="27">
      <c r="A7" s="12" t="s">
        <v>163</v>
      </c>
      <c r="B7" s="125">
        <v>-93235.584089559969</v>
      </c>
      <c r="C7" s="125">
        <v>-34534.275249709899</v>
      </c>
      <c r="D7" s="125">
        <v>-58701.308839850011</v>
      </c>
      <c r="E7" s="28" t="s">
        <v>169</v>
      </c>
    </row>
    <row r="8" spans="1:5" ht="27">
      <c r="A8" s="29" t="s">
        <v>64</v>
      </c>
      <c r="B8" s="29"/>
      <c r="C8" s="29"/>
      <c r="D8" s="27"/>
      <c r="E8" s="30" t="s">
        <v>65</v>
      </c>
    </row>
    <row r="9" spans="1:5" ht="27">
      <c r="A9" s="21" t="s">
        <v>68</v>
      </c>
      <c r="B9" s="21"/>
      <c r="C9" s="149">
        <v>0</v>
      </c>
      <c r="D9" s="141">
        <v>0</v>
      </c>
      <c r="E9" s="8" t="s">
        <v>66</v>
      </c>
    </row>
    <row r="10" spans="1:5" ht="27">
      <c r="A10" s="21" t="s">
        <v>219</v>
      </c>
      <c r="B10" s="149">
        <v>93235.584089559998</v>
      </c>
      <c r="C10" s="149">
        <v>34534.275249709899</v>
      </c>
      <c r="D10" s="141">
        <v>58701.308839849997</v>
      </c>
      <c r="E10" s="8" t="s">
        <v>220</v>
      </c>
    </row>
    <row r="11" spans="1:5" ht="27">
      <c r="A11" s="29" t="s">
        <v>69</v>
      </c>
      <c r="B11" s="27">
        <v>93235.584089559998</v>
      </c>
      <c r="C11" s="27">
        <v>34534.275249709899</v>
      </c>
      <c r="D11" s="27">
        <f>SUM(D8:D10)</f>
        <v>58701.308839849997</v>
      </c>
      <c r="E11" s="30" t="s">
        <v>67</v>
      </c>
    </row>
    <row r="14" spans="1:5" ht="26.5">
      <c r="A14" s="48" t="s">
        <v>249</v>
      </c>
      <c r="B14" s="48"/>
      <c r="C14" s="48"/>
      <c r="D14" s="48"/>
      <c r="E14" s="65" t="s">
        <v>251</v>
      </c>
    </row>
  </sheetData>
  <mergeCells count="4">
    <mergeCell ref="A5:A6"/>
    <mergeCell ref="D5:D6"/>
    <mergeCell ref="E5:E6"/>
    <mergeCell ref="C5:C6"/>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FCB29-6F07-4B7F-8BC7-DFB05616F1CC}">
  <dimension ref="A1:F13"/>
  <sheetViews>
    <sheetView showGridLines="0" showRowColHeaders="0" rightToLeft="1" zoomScale="77" zoomScaleNormal="90" workbookViewId="0">
      <selection activeCell="A3" sqref="A3"/>
    </sheetView>
  </sheetViews>
  <sheetFormatPr defaultRowHeight="14"/>
  <cols>
    <col min="1" max="3" width="60.9140625" customWidth="1"/>
  </cols>
  <sheetData>
    <row r="1" spans="1:6" ht="96" customHeight="1"/>
    <row r="2" spans="1:6" ht="36">
      <c r="A2" s="126" t="s">
        <v>186</v>
      </c>
      <c r="C2" s="69" t="s">
        <v>187</v>
      </c>
    </row>
    <row r="3" spans="1:6" s="106" customFormat="1" ht="27">
      <c r="A3" s="184" t="s">
        <v>291</v>
      </c>
      <c r="C3" s="184" t="s">
        <v>288</v>
      </c>
    </row>
    <row r="4" spans="1:6" ht="25.5">
      <c r="A4" s="24" t="s">
        <v>40</v>
      </c>
      <c r="C4" s="31" t="s">
        <v>6</v>
      </c>
    </row>
    <row r="5" spans="1:6" ht="32.25" customHeight="1">
      <c r="A5" s="206" t="s">
        <v>188</v>
      </c>
      <c r="B5" s="206"/>
      <c r="C5" s="206"/>
    </row>
    <row r="6" spans="1:6" ht="32.25" customHeight="1">
      <c r="A6" s="206" t="s">
        <v>189</v>
      </c>
      <c r="B6" s="206"/>
      <c r="C6" s="206"/>
    </row>
    <row r="7" spans="1:6" ht="32">
      <c r="A7" s="127" t="s">
        <v>77</v>
      </c>
      <c r="B7" s="128">
        <v>396954.245772316</v>
      </c>
      <c r="C7" s="129" t="s">
        <v>234</v>
      </c>
    </row>
    <row r="8" spans="1:6" ht="32">
      <c r="A8" s="206" t="s">
        <v>235</v>
      </c>
      <c r="B8" s="206"/>
      <c r="C8" s="206"/>
    </row>
    <row r="9" spans="1:6" ht="32">
      <c r="A9" s="206" t="s">
        <v>236</v>
      </c>
      <c r="B9" s="206"/>
      <c r="C9" s="206"/>
    </row>
    <row r="10" spans="1:6" ht="32">
      <c r="A10" s="130" t="s">
        <v>77</v>
      </c>
      <c r="B10" s="133">
        <v>102587.43084545701</v>
      </c>
      <c r="C10" s="131" t="s">
        <v>234</v>
      </c>
    </row>
    <row r="13" spans="1:6" ht="26.5">
      <c r="A13" s="132" t="s">
        <v>249</v>
      </c>
      <c r="C13" s="65" t="s">
        <v>250</v>
      </c>
      <c r="D13" s="65"/>
      <c r="E13" s="48"/>
      <c r="F13" s="48"/>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38DE-5CF3-4249-A25A-956FA612DE7B}">
  <dimension ref="A1:F21"/>
  <sheetViews>
    <sheetView showGridLines="0" rightToLeft="1" zoomScale="90" zoomScaleNormal="90" workbookViewId="0">
      <selection activeCell="B22" sqref="B22"/>
    </sheetView>
  </sheetViews>
  <sheetFormatPr defaultRowHeight="14"/>
  <cols>
    <col min="1" max="1" width="7" customWidth="1"/>
    <col min="2" max="2" width="54.08203125" customWidth="1"/>
    <col min="3" max="4" width="22.4140625" customWidth="1"/>
    <col min="5" max="5" width="41.6640625" customWidth="1"/>
    <col min="6" max="6" width="7" customWidth="1"/>
  </cols>
  <sheetData>
    <row r="1" spans="1:6" ht="96" customHeight="1"/>
    <row r="2" spans="1:6" ht="40">
      <c r="A2" s="23" t="s">
        <v>79</v>
      </c>
      <c r="F2" s="23" t="s">
        <v>78</v>
      </c>
    </row>
    <row r="3" spans="1:6" ht="26">
      <c r="A3" s="187" t="s">
        <v>290</v>
      </c>
      <c r="B3" s="185"/>
      <c r="E3" s="185"/>
      <c r="F3" s="186" t="s">
        <v>289</v>
      </c>
    </row>
    <row r="4" spans="1:6" ht="25.5">
      <c r="A4" s="24" t="s">
        <v>40</v>
      </c>
      <c r="F4" s="31" t="s">
        <v>6</v>
      </c>
    </row>
    <row r="5" spans="1:6" ht="27" customHeight="1">
      <c r="A5" s="207" t="s">
        <v>70</v>
      </c>
      <c r="B5" s="210" t="s">
        <v>0</v>
      </c>
      <c r="C5" s="43" t="s">
        <v>71</v>
      </c>
      <c r="D5" s="43" t="s">
        <v>72</v>
      </c>
      <c r="E5" s="212" t="s">
        <v>63</v>
      </c>
      <c r="F5" s="207" t="s">
        <v>78</v>
      </c>
    </row>
    <row r="6" spans="1:6" ht="27" customHeight="1">
      <c r="A6" s="208"/>
      <c r="B6" s="211"/>
      <c r="C6" s="44" t="s">
        <v>85</v>
      </c>
      <c r="D6" s="44" t="s">
        <v>86</v>
      </c>
      <c r="E6" s="213"/>
      <c r="F6" s="208"/>
    </row>
    <row r="7" spans="1:6" ht="27" customHeight="1">
      <c r="A7" s="208"/>
      <c r="B7" s="214" t="s">
        <v>73</v>
      </c>
      <c r="C7" s="216">
        <v>1215918.2006409999</v>
      </c>
      <c r="D7" s="216"/>
      <c r="E7" s="217" t="s">
        <v>237</v>
      </c>
      <c r="F7" s="208"/>
    </row>
    <row r="8" spans="1:6" ht="27" customHeight="1">
      <c r="A8" s="208"/>
      <c r="B8" s="215"/>
      <c r="C8" s="152">
        <v>738252.18868400005</v>
      </c>
      <c r="D8" s="152">
        <v>477666.01195700001</v>
      </c>
      <c r="E8" s="218"/>
      <c r="F8" s="208"/>
    </row>
    <row r="9" spans="1:6" ht="27">
      <c r="A9" s="208"/>
      <c r="B9" s="32" t="s">
        <v>74</v>
      </c>
      <c r="C9" s="150">
        <v>197565.14127360002</v>
      </c>
      <c r="D9" s="150">
        <v>54036.697500000002</v>
      </c>
      <c r="E9" s="35" t="s">
        <v>81</v>
      </c>
      <c r="F9" s="208"/>
    </row>
    <row r="10" spans="1:6" ht="27">
      <c r="A10" s="208"/>
      <c r="B10" s="33" t="s">
        <v>75</v>
      </c>
      <c r="C10" s="150">
        <v>64516.945</v>
      </c>
      <c r="D10" s="150">
        <v>16566.600678999999</v>
      </c>
      <c r="E10" s="36" t="s">
        <v>82</v>
      </c>
      <c r="F10" s="208"/>
    </row>
    <row r="11" spans="1:6" ht="27">
      <c r="A11" s="208"/>
      <c r="B11" s="34" t="s">
        <v>76</v>
      </c>
      <c r="C11" s="138">
        <v>0</v>
      </c>
      <c r="D11" s="138">
        <v>0</v>
      </c>
      <c r="E11" s="36" t="s">
        <v>83</v>
      </c>
      <c r="F11" s="208"/>
    </row>
    <row r="12" spans="1:6" ht="27" customHeight="1">
      <c r="A12" s="208"/>
      <c r="B12" s="219" t="s">
        <v>77</v>
      </c>
      <c r="C12" s="139">
        <v>871300.38495760004</v>
      </c>
      <c r="D12" s="139">
        <v>515136.10877799999</v>
      </c>
      <c r="E12" s="217" t="s">
        <v>234</v>
      </c>
      <c r="F12" s="208"/>
    </row>
    <row r="13" spans="1:6" ht="27">
      <c r="A13" s="209"/>
      <c r="B13" s="220"/>
      <c r="C13" s="221">
        <v>1386436.4937356</v>
      </c>
      <c r="D13" s="221"/>
      <c r="E13" s="218"/>
      <c r="F13" s="209"/>
    </row>
    <row r="16" spans="1:6" ht="26.5">
      <c r="A16" s="48" t="s">
        <v>247</v>
      </c>
      <c r="F16" s="65" t="s">
        <v>248</v>
      </c>
    </row>
    <row r="21" spans="3:3">
      <c r="C21" s="140"/>
    </row>
  </sheetData>
  <mergeCells count="10">
    <mergeCell ref="A5:A13"/>
    <mergeCell ref="B5:B6"/>
    <mergeCell ref="E5:E6"/>
    <mergeCell ref="F5:F13"/>
    <mergeCell ref="B7:B8"/>
    <mergeCell ref="C7:D7"/>
    <mergeCell ref="E7:E8"/>
    <mergeCell ref="B12:B13"/>
    <mergeCell ref="E12:E13"/>
    <mergeCell ref="C13:D13"/>
  </mergeCells>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0E74-6A09-4BD5-93D7-92F71DA2F535}">
  <dimension ref="A9:D27"/>
  <sheetViews>
    <sheetView showGridLines="0" showRowColHeaders="0" rightToLeft="1" tabSelected="1" zoomScale="50" zoomScaleNormal="50" workbookViewId="0">
      <selection activeCell="P9" sqref="P9"/>
    </sheetView>
  </sheetViews>
  <sheetFormatPr defaultRowHeight="14"/>
  <cols>
    <col min="1" max="1" width="38.4140625" customWidth="1"/>
    <col min="2" max="2" width="95.33203125" customWidth="1"/>
    <col min="3" max="3" width="77.33203125" customWidth="1"/>
    <col min="4" max="4" width="40.33203125" customWidth="1"/>
  </cols>
  <sheetData>
    <row r="9" spans="1:4" s="92" customFormat="1" ht="54">
      <c r="A9" s="93" t="s">
        <v>135</v>
      </c>
      <c r="D9" s="145" t="s">
        <v>241</v>
      </c>
    </row>
    <row r="10" spans="1:4" ht="35.5">
      <c r="A10" s="117" t="s">
        <v>136</v>
      </c>
      <c r="D10" s="116" t="s">
        <v>171</v>
      </c>
    </row>
    <row r="13" spans="1:4" ht="23.5">
      <c r="A13" s="95" t="s">
        <v>117</v>
      </c>
      <c r="B13" s="95" t="s">
        <v>118</v>
      </c>
      <c r="C13" s="95" t="s">
        <v>137</v>
      </c>
      <c r="D13" s="96" t="s">
        <v>63</v>
      </c>
    </row>
    <row r="14" spans="1:4" ht="28.5" customHeight="1">
      <c r="A14" s="97" t="s">
        <v>114</v>
      </c>
      <c r="B14" s="97" t="s">
        <v>119</v>
      </c>
      <c r="C14" s="118" t="s">
        <v>138</v>
      </c>
      <c r="D14" s="118" t="s">
        <v>139</v>
      </c>
    </row>
    <row r="15" spans="1:4" ht="47">
      <c r="A15" s="94" t="s">
        <v>91</v>
      </c>
      <c r="B15" s="99" t="s">
        <v>159</v>
      </c>
      <c r="C15" s="119" t="s">
        <v>238</v>
      </c>
      <c r="D15" s="119" t="s">
        <v>140</v>
      </c>
    </row>
    <row r="16" spans="1:4" ht="94">
      <c r="A16" s="97" t="s">
        <v>120</v>
      </c>
      <c r="B16" s="97" t="s">
        <v>121</v>
      </c>
      <c r="C16" s="118" t="s">
        <v>141</v>
      </c>
      <c r="D16" s="118" t="s">
        <v>142</v>
      </c>
    </row>
    <row r="17" spans="1:4" ht="23.5">
      <c r="A17" s="94" t="s">
        <v>122</v>
      </c>
      <c r="B17" s="94" t="s">
        <v>123</v>
      </c>
      <c r="C17" s="119" t="s">
        <v>143</v>
      </c>
      <c r="D17" s="119" t="s">
        <v>144</v>
      </c>
    </row>
    <row r="18" spans="1:4" ht="70.5">
      <c r="A18" s="97" t="s">
        <v>22</v>
      </c>
      <c r="B18" s="97" t="s">
        <v>124</v>
      </c>
      <c r="C18" s="118" t="s">
        <v>145</v>
      </c>
      <c r="D18" s="118" t="s">
        <v>26</v>
      </c>
    </row>
    <row r="19" spans="1:4" ht="94">
      <c r="A19" s="94" t="s">
        <v>125</v>
      </c>
      <c r="B19" s="94" t="s">
        <v>126</v>
      </c>
      <c r="C19" s="119" t="s">
        <v>239</v>
      </c>
      <c r="D19" s="119" t="s">
        <v>12</v>
      </c>
    </row>
    <row r="20" spans="1:4" ht="47">
      <c r="A20" s="97" t="s">
        <v>96</v>
      </c>
      <c r="B20" s="97" t="s">
        <v>127</v>
      </c>
      <c r="C20" s="118" t="s">
        <v>147</v>
      </c>
      <c r="D20" s="118" t="s">
        <v>13</v>
      </c>
    </row>
    <row r="21" spans="1:4" ht="47">
      <c r="A21" s="94" t="s">
        <v>31</v>
      </c>
      <c r="B21" s="94" t="s">
        <v>128</v>
      </c>
      <c r="C21" s="119" t="s">
        <v>148</v>
      </c>
      <c r="D21" s="119" t="s">
        <v>14</v>
      </c>
    </row>
    <row r="22" spans="1:4" ht="70.5">
      <c r="A22" s="97" t="s">
        <v>32</v>
      </c>
      <c r="B22" s="97" t="s">
        <v>129</v>
      </c>
      <c r="C22" s="118" t="s">
        <v>149</v>
      </c>
      <c r="D22" s="118" t="s">
        <v>15</v>
      </c>
    </row>
    <row r="23" spans="1:4" ht="47">
      <c r="A23" s="94" t="s">
        <v>33</v>
      </c>
      <c r="B23" s="94" t="s">
        <v>130</v>
      </c>
      <c r="C23" s="119" t="s">
        <v>150</v>
      </c>
      <c r="D23" s="119" t="s">
        <v>151</v>
      </c>
    </row>
    <row r="24" spans="1:4" ht="70.5">
      <c r="A24" s="97" t="s">
        <v>34</v>
      </c>
      <c r="B24" s="97" t="s">
        <v>131</v>
      </c>
      <c r="C24" s="118" t="s">
        <v>240</v>
      </c>
      <c r="D24" s="118" t="s">
        <v>17</v>
      </c>
    </row>
    <row r="25" spans="1:4" ht="70.5">
      <c r="A25" s="94" t="s">
        <v>35</v>
      </c>
      <c r="B25" s="94" t="s">
        <v>132</v>
      </c>
      <c r="C25" s="119" t="s">
        <v>153</v>
      </c>
      <c r="D25" s="119" t="s">
        <v>18</v>
      </c>
    </row>
    <row r="26" spans="1:4" ht="71" thickBot="1">
      <c r="A26" s="98" t="s">
        <v>133</v>
      </c>
      <c r="B26" s="98" t="s">
        <v>134</v>
      </c>
      <c r="C26" s="120" t="s">
        <v>154</v>
      </c>
      <c r="D26" s="120" t="s">
        <v>155</v>
      </c>
    </row>
    <row r="27" spans="1:4" ht="14.5" thickTop="1"/>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8142B-0F77-4431-95A9-70C5C78E6548}">
  <dimension ref="A1:C14"/>
  <sheetViews>
    <sheetView showGridLines="0" showRowColHeaders="0" rightToLeft="1" zoomScale="70" zoomScaleNormal="70" workbookViewId="0">
      <selection activeCell="C37" sqref="C37"/>
    </sheetView>
  </sheetViews>
  <sheetFormatPr defaultRowHeight="14"/>
  <cols>
    <col min="1" max="3" width="46.9140625" customWidth="1"/>
  </cols>
  <sheetData>
    <row r="1" spans="1:3" ht="96" customHeight="1"/>
    <row r="2" spans="1:3" ht="31.5">
      <c r="A2" s="87" t="s">
        <v>172</v>
      </c>
      <c r="B2" s="46"/>
      <c r="C2" s="87" t="s">
        <v>173</v>
      </c>
    </row>
    <row r="3" spans="1:3" s="106" customFormat="1" ht="27">
      <c r="A3" s="105" t="s">
        <v>209</v>
      </c>
      <c r="C3" s="105" t="s">
        <v>208</v>
      </c>
    </row>
    <row r="4" spans="1:3" ht="25.5">
      <c r="A4" s="24" t="s">
        <v>40</v>
      </c>
      <c r="C4" s="31" t="s">
        <v>6</v>
      </c>
    </row>
    <row r="5" spans="1:3" ht="20.149999999999999" customHeight="1">
      <c r="A5" s="202" t="s">
        <v>0</v>
      </c>
      <c r="B5" s="222" t="s">
        <v>175</v>
      </c>
      <c r="C5" s="202" t="s">
        <v>63</v>
      </c>
    </row>
    <row r="6" spans="1:3" ht="20.149999999999999" customHeight="1">
      <c r="A6" s="202"/>
      <c r="B6" s="222"/>
      <c r="C6" s="202"/>
    </row>
    <row r="7" spans="1:3" ht="27">
      <c r="A7" s="12" t="s">
        <v>163</v>
      </c>
      <c r="B7" s="125"/>
      <c r="C7" s="28" t="s">
        <v>169</v>
      </c>
    </row>
    <row r="8" spans="1:3" ht="27">
      <c r="A8" s="29" t="s">
        <v>64</v>
      </c>
      <c r="B8" s="27"/>
      <c r="C8" s="30" t="s">
        <v>65</v>
      </c>
    </row>
    <row r="9" spans="1:3" ht="27">
      <c r="A9" s="21" t="s">
        <v>68</v>
      </c>
      <c r="B9" s="51"/>
      <c r="C9" s="8" t="s">
        <v>66</v>
      </c>
    </row>
    <row r="10" spans="1:3" ht="27">
      <c r="A10" s="21" t="s">
        <v>219</v>
      </c>
      <c r="B10" s="61"/>
      <c r="C10" s="8" t="s">
        <v>220</v>
      </c>
    </row>
    <row r="11" spans="1:3" ht="27">
      <c r="A11" s="29" t="s">
        <v>69</v>
      </c>
      <c r="B11" s="27"/>
      <c r="C11" s="30" t="s">
        <v>67</v>
      </c>
    </row>
    <row r="14" spans="1:3" ht="26.5">
      <c r="A14" s="48" t="s">
        <v>203</v>
      </c>
      <c r="C14" s="65" t="s">
        <v>199</v>
      </c>
    </row>
  </sheetData>
  <mergeCells count="3">
    <mergeCell ref="C5:C6"/>
    <mergeCell ref="B5:B6"/>
    <mergeCell ref="A5:A6"/>
  </mergeCells>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F350-54A1-4E29-97B7-E7BE27769131}">
  <dimension ref="A1:F13"/>
  <sheetViews>
    <sheetView showGridLines="0" showRowColHeaders="0" rightToLeft="1" zoomScale="65" zoomScaleNormal="90" workbookViewId="0">
      <selection activeCell="B10" sqref="B10"/>
    </sheetView>
  </sheetViews>
  <sheetFormatPr defaultRowHeight="14"/>
  <cols>
    <col min="1" max="3" width="60.9140625" customWidth="1"/>
  </cols>
  <sheetData>
    <row r="1" spans="1:6" ht="96" customHeight="1"/>
    <row r="2" spans="1:6" ht="36">
      <c r="A2" s="126" t="s">
        <v>186</v>
      </c>
      <c r="C2" s="69" t="s">
        <v>187</v>
      </c>
    </row>
    <row r="3" spans="1:6" s="106" customFormat="1" ht="27">
      <c r="A3" s="105" t="s">
        <v>214</v>
      </c>
      <c r="C3" s="105" t="s">
        <v>215</v>
      </c>
    </row>
    <row r="4" spans="1:6" ht="25.5">
      <c r="A4" s="24" t="s">
        <v>40</v>
      </c>
      <c r="C4" s="31" t="s">
        <v>6</v>
      </c>
    </row>
    <row r="5" spans="1:6" ht="32.25" customHeight="1">
      <c r="A5" s="206" t="s">
        <v>188</v>
      </c>
      <c r="B5" s="206"/>
      <c r="C5" s="206"/>
    </row>
    <row r="6" spans="1:6" ht="32.25" customHeight="1">
      <c r="A6" s="206" t="s">
        <v>189</v>
      </c>
      <c r="B6" s="206"/>
      <c r="C6" s="206"/>
    </row>
    <row r="7" spans="1:6" ht="32">
      <c r="A7" s="127" t="s">
        <v>190</v>
      </c>
      <c r="B7" s="128"/>
      <c r="C7" s="129" t="s">
        <v>84</v>
      </c>
    </row>
    <row r="8" spans="1:6" ht="32">
      <c r="A8" s="206" t="s">
        <v>217</v>
      </c>
      <c r="B8" s="206"/>
      <c r="C8" s="206"/>
    </row>
    <row r="9" spans="1:6" ht="32">
      <c r="A9" s="206" t="s">
        <v>216</v>
      </c>
      <c r="B9" s="206"/>
      <c r="C9" s="206"/>
    </row>
    <row r="10" spans="1:6" ht="32">
      <c r="A10" s="130" t="s">
        <v>190</v>
      </c>
      <c r="B10" s="133"/>
      <c r="C10" s="131" t="s">
        <v>84</v>
      </c>
    </row>
    <row r="13" spans="1:6" ht="26.5">
      <c r="A13" s="132" t="s">
        <v>218</v>
      </c>
      <c r="C13" s="48" t="s">
        <v>199</v>
      </c>
      <c r="D13" s="48"/>
      <c r="E13" s="48"/>
      <c r="F13" s="48"/>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600-8B8D-46BD-9EE0-DD091B720DA4}">
  <dimension ref="A1:F16"/>
  <sheetViews>
    <sheetView showGridLines="0" showRowColHeaders="0" rightToLeft="1" zoomScale="52" zoomScaleNormal="110" workbookViewId="0">
      <selection activeCell="C7" sqref="C7:D13"/>
    </sheetView>
  </sheetViews>
  <sheetFormatPr defaultRowHeight="14"/>
  <cols>
    <col min="1" max="1" width="7" customWidth="1"/>
    <col min="2" max="2" width="41.6640625" customWidth="1"/>
    <col min="3" max="4" width="22.4140625" customWidth="1"/>
    <col min="5" max="5" width="41.6640625" customWidth="1"/>
    <col min="6" max="6" width="7" customWidth="1"/>
  </cols>
  <sheetData>
    <row r="1" spans="1:6" ht="96" customHeight="1"/>
    <row r="2" spans="1:6" ht="40">
      <c r="A2" s="23" t="s">
        <v>79</v>
      </c>
      <c r="F2" s="23" t="s">
        <v>78</v>
      </c>
    </row>
    <row r="3" spans="1:6" ht="26">
      <c r="A3" s="107" t="s">
        <v>213</v>
      </c>
      <c r="F3" s="108" t="s">
        <v>212</v>
      </c>
    </row>
    <row r="4" spans="1:6" ht="25.5">
      <c r="A4" s="24" t="s">
        <v>40</v>
      </c>
      <c r="F4" s="31" t="s">
        <v>6</v>
      </c>
    </row>
    <row r="5" spans="1:6" ht="27" customHeight="1">
      <c r="A5" s="207" t="s">
        <v>70</v>
      </c>
      <c r="B5" s="210" t="s">
        <v>0</v>
      </c>
      <c r="C5" s="43" t="s">
        <v>71</v>
      </c>
      <c r="D5" s="43" t="s">
        <v>72</v>
      </c>
      <c r="E5" s="212" t="s">
        <v>63</v>
      </c>
      <c r="F5" s="207" t="s">
        <v>78</v>
      </c>
    </row>
    <row r="6" spans="1:6" ht="27" customHeight="1">
      <c r="A6" s="208"/>
      <c r="B6" s="211"/>
      <c r="C6" s="44" t="s">
        <v>85</v>
      </c>
      <c r="D6" s="44" t="s">
        <v>86</v>
      </c>
      <c r="E6" s="213"/>
      <c r="F6" s="208"/>
    </row>
    <row r="7" spans="1:6" ht="27" customHeight="1">
      <c r="A7" s="208"/>
      <c r="B7" s="214" t="s">
        <v>73</v>
      </c>
      <c r="C7" s="223"/>
      <c r="D7" s="223"/>
      <c r="E7" s="217" t="s">
        <v>80</v>
      </c>
      <c r="F7" s="208"/>
    </row>
    <row r="8" spans="1:6" ht="27" customHeight="1">
      <c r="A8" s="208"/>
      <c r="B8" s="215"/>
      <c r="C8" s="45"/>
      <c r="D8" s="45"/>
      <c r="E8" s="218"/>
      <c r="F8" s="208"/>
    </row>
    <row r="9" spans="1:6" ht="27">
      <c r="A9" s="208"/>
      <c r="B9" s="32" t="s">
        <v>74</v>
      </c>
      <c r="C9" s="51"/>
      <c r="D9" s="51"/>
      <c r="E9" s="35" t="s">
        <v>81</v>
      </c>
      <c r="F9" s="208"/>
    </row>
    <row r="10" spans="1:6" ht="27">
      <c r="A10" s="208"/>
      <c r="B10" s="33" t="s">
        <v>75</v>
      </c>
      <c r="C10" s="52"/>
      <c r="D10" s="52"/>
      <c r="E10" s="36" t="s">
        <v>82</v>
      </c>
      <c r="F10" s="208"/>
    </row>
    <row r="11" spans="1:6" ht="27">
      <c r="A11" s="208"/>
      <c r="B11" s="34" t="s">
        <v>76</v>
      </c>
      <c r="C11" s="56"/>
      <c r="D11" s="56"/>
      <c r="E11" s="37" t="s">
        <v>83</v>
      </c>
      <c r="F11" s="208"/>
    </row>
    <row r="12" spans="1:6" ht="27" customHeight="1">
      <c r="A12" s="208"/>
      <c r="B12" s="219" t="s">
        <v>77</v>
      </c>
      <c r="C12" s="50"/>
      <c r="D12" s="50"/>
      <c r="E12" s="217" t="s">
        <v>84</v>
      </c>
      <c r="F12" s="208"/>
    </row>
    <row r="13" spans="1:6" ht="27" customHeight="1">
      <c r="A13" s="209"/>
      <c r="B13" s="220"/>
      <c r="C13" s="221"/>
      <c r="D13" s="221"/>
      <c r="E13" s="218"/>
      <c r="F13" s="209"/>
    </row>
    <row r="16" spans="1:6" ht="26.5">
      <c r="A16" s="48" t="s">
        <v>211</v>
      </c>
      <c r="F16" s="65" t="s">
        <v>210</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6"/>
  <sheetViews>
    <sheetView showGridLines="0" showRowColHeaders="0" rightToLeft="1" topLeftCell="A43" zoomScale="66" zoomScaleNormal="100" workbookViewId="0">
      <selection activeCell="A50" sqref="A50"/>
    </sheetView>
  </sheetViews>
  <sheetFormatPr defaultRowHeight="14"/>
  <cols>
    <col min="1" max="1" width="64.9140625" customWidth="1"/>
    <col min="2" max="2" width="30.08203125" customWidth="1"/>
    <col min="3" max="3" width="24.4140625" customWidth="1"/>
    <col min="4" max="4" width="36.9140625" customWidth="1"/>
    <col min="5" max="5" width="32.08203125" customWidth="1"/>
    <col min="6" max="6" width="25.33203125" customWidth="1"/>
    <col min="7" max="7" width="44.9140625" customWidth="1"/>
  </cols>
  <sheetData>
    <row r="1" spans="1:6" ht="96" customHeight="1"/>
    <row r="2" spans="1:6" ht="40">
      <c r="A2" s="69" t="s">
        <v>10</v>
      </c>
      <c r="B2" s="69"/>
      <c r="C2" s="69"/>
      <c r="D2" s="69" t="s">
        <v>42</v>
      </c>
      <c r="F2" s="23"/>
    </row>
    <row r="3" spans="1:6" ht="40">
      <c r="A3" s="66" t="s">
        <v>178</v>
      </c>
      <c r="B3" s="66"/>
      <c r="C3" s="67"/>
      <c r="D3" s="68" t="s">
        <v>177</v>
      </c>
      <c r="F3" s="23"/>
    </row>
    <row r="4" spans="1:6" ht="25.5">
      <c r="A4" s="24" t="s">
        <v>40</v>
      </c>
      <c r="B4" s="24"/>
      <c r="C4" s="24"/>
      <c r="D4" s="6" t="s">
        <v>6</v>
      </c>
    </row>
    <row r="5" spans="1:6" ht="36">
      <c r="A5" s="204" t="s">
        <v>38</v>
      </c>
      <c r="B5" s="205" t="s">
        <v>95</v>
      </c>
      <c r="C5" s="205"/>
      <c r="D5" s="225" t="s">
        <v>11</v>
      </c>
    </row>
    <row r="6" spans="1:6" ht="20.149999999999999" customHeight="1">
      <c r="A6" s="204"/>
      <c r="B6" s="205" t="s">
        <v>174</v>
      </c>
      <c r="C6" s="205"/>
      <c r="D6" s="225"/>
    </row>
    <row r="7" spans="1:6" ht="27">
      <c r="A7" s="21" t="s">
        <v>29</v>
      </c>
      <c r="B7" s="226">
        <v>134066.47103604002</v>
      </c>
      <c r="C7" s="226"/>
      <c r="D7" s="8" t="s">
        <v>12</v>
      </c>
    </row>
    <row r="8" spans="1:6" ht="27">
      <c r="A8" s="21" t="s">
        <v>96</v>
      </c>
      <c r="B8" s="226">
        <v>54102.336579702504</v>
      </c>
      <c r="C8" s="226"/>
      <c r="D8" s="8" t="s">
        <v>13</v>
      </c>
    </row>
    <row r="9" spans="1:6" ht="27">
      <c r="A9" s="21" t="s">
        <v>97</v>
      </c>
      <c r="B9" s="226">
        <v>9927.6292725700005</v>
      </c>
      <c r="C9" s="226"/>
      <c r="D9" s="8" t="s">
        <v>14</v>
      </c>
    </row>
    <row r="10" spans="1:6" ht="27">
      <c r="A10" s="21" t="s">
        <v>98</v>
      </c>
      <c r="B10" s="226">
        <v>6062.4892957700004</v>
      </c>
      <c r="C10" s="226"/>
      <c r="D10" s="8" t="s">
        <v>15</v>
      </c>
    </row>
    <row r="11" spans="1:6" ht="27">
      <c r="A11" s="21" t="s">
        <v>99</v>
      </c>
      <c r="B11" s="226">
        <v>504.60383475000003</v>
      </c>
      <c r="C11" s="226"/>
      <c r="D11" s="8" t="s">
        <v>16</v>
      </c>
    </row>
    <row r="12" spans="1:6" ht="27">
      <c r="A12" s="21" t="s">
        <v>100</v>
      </c>
      <c r="B12" s="226">
        <v>19204.805957670003</v>
      </c>
      <c r="C12" s="226"/>
      <c r="D12" s="8" t="s">
        <v>17</v>
      </c>
    </row>
    <row r="13" spans="1:6" ht="27">
      <c r="A13" s="21" t="s">
        <v>101</v>
      </c>
      <c r="B13" s="226">
        <v>34007.205493900001</v>
      </c>
      <c r="C13" s="226"/>
      <c r="D13" s="8" t="s">
        <v>18</v>
      </c>
    </row>
    <row r="14" spans="1:6" ht="27">
      <c r="A14" s="22" t="s">
        <v>102</v>
      </c>
      <c r="B14" s="195">
        <f>[1]التقرير!$E$116</f>
        <v>25979.059356010002</v>
      </c>
      <c r="C14" s="195"/>
      <c r="D14" s="18" t="s">
        <v>113</v>
      </c>
    </row>
    <row r="15" spans="1:6" ht="27">
      <c r="A15" s="84" t="s">
        <v>89</v>
      </c>
      <c r="B15" s="224">
        <f>SUM(B7:C14)</f>
        <v>283854.60082641256</v>
      </c>
      <c r="C15" s="224"/>
      <c r="D15" s="20" t="s">
        <v>19</v>
      </c>
    </row>
    <row r="16" spans="1:6" ht="26.5">
      <c r="A16" s="11"/>
      <c r="B16" s="11"/>
      <c r="E16" s="10"/>
    </row>
    <row r="17" spans="1:5" ht="26.5">
      <c r="A17" s="11"/>
      <c r="B17" s="11"/>
      <c r="E17" s="10"/>
    </row>
    <row r="18" spans="1:5" ht="28.5" customHeight="1">
      <c r="A18" s="112" t="s">
        <v>178</v>
      </c>
      <c r="B18" s="71"/>
      <c r="C18" s="72"/>
      <c r="D18" s="72"/>
      <c r="E18" s="112" t="s">
        <v>179</v>
      </c>
    </row>
    <row r="19" spans="1:5" ht="20.25" customHeight="1">
      <c r="A19" s="76" t="s">
        <v>107</v>
      </c>
      <c r="B19" s="74"/>
      <c r="C19" s="72"/>
      <c r="D19" s="72"/>
      <c r="E19" s="75"/>
    </row>
    <row r="20" spans="1:5" ht="25.5">
      <c r="A20" s="24" t="s">
        <v>40</v>
      </c>
      <c r="B20" s="24"/>
      <c r="C20" s="24"/>
      <c r="E20" s="6" t="s">
        <v>6</v>
      </c>
    </row>
    <row r="21" spans="1:5" ht="32">
      <c r="A21" s="202" t="s">
        <v>38</v>
      </c>
      <c r="B21" s="85" t="s">
        <v>112</v>
      </c>
      <c r="C21" s="85" t="s">
        <v>95</v>
      </c>
      <c r="D21" s="86" t="s">
        <v>95</v>
      </c>
      <c r="E21" s="202" t="s">
        <v>11</v>
      </c>
    </row>
    <row r="22" spans="1:5" ht="32">
      <c r="A22" s="202"/>
      <c r="B22" s="85" t="s">
        <v>110</v>
      </c>
      <c r="C22" s="85">
        <v>2023</v>
      </c>
      <c r="D22" s="86">
        <v>2022</v>
      </c>
      <c r="E22" s="202"/>
    </row>
    <row r="23" spans="1:5" ht="27">
      <c r="A23" s="21" t="s">
        <v>29</v>
      </c>
      <c r="B23" s="57">
        <v>7.1051832381564692E-2</v>
      </c>
      <c r="C23" s="51">
        <v>134066.47103604002</v>
      </c>
      <c r="D23" s="51">
        <v>125172.7199214375</v>
      </c>
      <c r="E23" s="8" t="s">
        <v>12</v>
      </c>
    </row>
    <row r="24" spans="1:5" ht="27">
      <c r="A24" s="21" t="s">
        <v>30</v>
      </c>
      <c r="B24" s="57">
        <v>0.70079549712018574</v>
      </c>
      <c r="C24" s="51">
        <v>54102.336579702504</v>
      </c>
      <c r="D24" s="51">
        <v>31810.018706722502</v>
      </c>
      <c r="E24" s="8" t="s">
        <v>13</v>
      </c>
    </row>
    <row r="25" spans="1:5" ht="27">
      <c r="A25" s="21" t="s">
        <v>31</v>
      </c>
      <c r="B25" s="57">
        <v>0.50291935541866584</v>
      </c>
      <c r="C25" s="51">
        <v>9927.6292725700005</v>
      </c>
      <c r="D25" s="51">
        <v>6605.5635232700006</v>
      </c>
      <c r="E25" s="8" t="s">
        <v>14</v>
      </c>
    </row>
    <row r="26" spans="1:5" ht="27">
      <c r="A26" s="21" t="s">
        <v>32</v>
      </c>
      <c r="B26" s="57">
        <v>0.24328969961880387</v>
      </c>
      <c r="C26" s="51">
        <v>6062.4892957700004</v>
      </c>
      <c r="D26" s="51">
        <v>4876.1678775500004</v>
      </c>
      <c r="E26" s="8" t="s">
        <v>15</v>
      </c>
    </row>
    <row r="27" spans="1:5" ht="27">
      <c r="A27" s="21" t="s">
        <v>33</v>
      </c>
      <c r="B27" s="57">
        <v>0.47995175329308171</v>
      </c>
      <c r="C27" s="51">
        <v>504.60383475000003</v>
      </c>
      <c r="D27" s="51">
        <v>340.95965198000005</v>
      </c>
      <c r="E27" s="8" t="s">
        <v>16</v>
      </c>
    </row>
    <row r="28" spans="1:5" ht="27">
      <c r="A28" s="21" t="s">
        <v>34</v>
      </c>
      <c r="B28" s="57">
        <v>0.51571386371486072</v>
      </c>
      <c r="C28" s="51">
        <v>19204.805957670003</v>
      </c>
      <c r="D28" s="51">
        <v>12670.46928673</v>
      </c>
      <c r="E28" s="8" t="s">
        <v>17</v>
      </c>
    </row>
    <row r="29" spans="1:5" ht="27">
      <c r="A29" s="21" t="s">
        <v>35</v>
      </c>
      <c r="B29" s="57">
        <v>0.4078813900478</v>
      </c>
      <c r="C29" s="51">
        <v>34007.205493900001</v>
      </c>
      <c r="D29" s="51">
        <v>24154.879618620002</v>
      </c>
      <c r="E29" s="8" t="s">
        <v>18</v>
      </c>
    </row>
    <row r="30" spans="1:5" ht="27">
      <c r="A30" s="22" t="s">
        <v>36</v>
      </c>
      <c r="B30" s="63">
        <v>0.75103054927173341</v>
      </c>
      <c r="C30" s="61">
        <v>25979.059356010002</v>
      </c>
      <c r="D30" s="61">
        <v>14836.43981358</v>
      </c>
      <c r="E30" s="18" t="s">
        <v>113</v>
      </c>
    </row>
    <row r="31" spans="1:5" ht="27">
      <c r="A31" s="19" t="s">
        <v>24</v>
      </c>
      <c r="B31" s="64">
        <v>0.28751386662641443</v>
      </c>
      <c r="C31" s="62">
        <v>283854.60082641256</v>
      </c>
      <c r="D31" s="62">
        <v>220467.21839989</v>
      </c>
      <c r="E31" s="20" t="s">
        <v>19</v>
      </c>
    </row>
    <row r="32" spans="1:5" ht="26.5">
      <c r="A32" s="11"/>
      <c r="B32" s="11"/>
      <c r="E32" s="10"/>
    </row>
    <row r="33" spans="1:7" ht="26.5">
      <c r="A33" s="11"/>
      <c r="B33" s="11"/>
      <c r="E33" s="10"/>
    </row>
    <row r="34" spans="1:7" ht="42.75" customHeight="1">
      <c r="A34" s="112" t="s">
        <v>43</v>
      </c>
      <c r="B34" s="113"/>
      <c r="C34" s="113"/>
      <c r="D34" s="113"/>
      <c r="E34" s="113"/>
      <c r="G34" s="69" t="s">
        <v>42</v>
      </c>
    </row>
    <row r="35" spans="1:7" ht="35.5">
      <c r="A35" s="104" t="s">
        <v>180</v>
      </c>
      <c r="G35" s="104" t="s">
        <v>179</v>
      </c>
    </row>
    <row r="36" spans="1:7" ht="25.5">
      <c r="A36" s="24" t="s">
        <v>40</v>
      </c>
      <c r="G36" s="6" t="s">
        <v>6</v>
      </c>
    </row>
    <row r="37" spans="1:7" ht="105.65" customHeight="1">
      <c r="A37" s="202" t="s">
        <v>37</v>
      </c>
      <c r="B37" s="17" t="s">
        <v>181</v>
      </c>
      <c r="C37" s="17" t="s">
        <v>183</v>
      </c>
      <c r="D37" s="17" t="s">
        <v>103</v>
      </c>
      <c r="E37" s="17" t="s">
        <v>109</v>
      </c>
      <c r="F37" s="17" t="s">
        <v>104</v>
      </c>
      <c r="G37" s="203" t="s">
        <v>44</v>
      </c>
    </row>
    <row r="38" spans="1:7" ht="54">
      <c r="A38" s="202"/>
      <c r="B38" s="17" t="s">
        <v>182</v>
      </c>
      <c r="C38" s="17" t="s">
        <v>184</v>
      </c>
      <c r="D38" s="17" t="s">
        <v>106</v>
      </c>
      <c r="E38" s="17" t="s">
        <v>168</v>
      </c>
      <c r="F38" s="17" t="s">
        <v>105</v>
      </c>
      <c r="G38" s="203"/>
    </row>
    <row r="39" spans="1:7" ht="27">
      <c r="A39" s="21" t="s">
        <v>54</v>
      </c>
      <c r="B39" s="51">
        <v>36946.553253321421</v>
      </c>
      <c r="C39" s="51">
        <v>11882.49413789</v>
      </c>
      <c r="D39" s="57">
        <v>0.32161306242610838</v>
      </c>
      <c r="E39" s="51">
        <v>7788.7715892550104</v>
      </c>
      <c r="F39" s="57">
        <v>0.5255928360105564</v>
      </c>
      <c r="G39" s="8" t="s">
        <v>45</v>
      </c>
    </row>
    <row r="40" spans="1:7" ht="27">
      <c r="A40" s="21" t="s">
        <v>55</v>
      </c>
      <c r="B40" s="51">
        <v>259248.7813182039</v>
      </c>
      <c r="C40" s="51">
        <v>58852.942199737503</v>
      </c>
      <c r="D40" s="57">
        <v>0.22701338035414315</v>
      </c>
      <c r="E40" s="51">
        <v>42644.751410344892</v>
      </c>
      <c r="F40" s="57">
        <v>0.38007469274309758</v>
      </c>
      <c r="G40" s="8" t="s">
        <v>46</v>
      </c>
    </row>
    <row r="41" spans="1:7" ht="27">
      <c r="A41" s="21" t="s">
        <v>56</v>
      </c>
      <c r="B41" s="51">
        <v>105400.3400750296</v>
      </c>
      <c r="C41" s="51">
        <v>27116.11274896</v>
      </c>
      <c r="D41" s="57">
        <v>0.25726779182740112</v>
      </c>
      <c r="E41" s="51">
        <v>23579.537295529957</v>
      </c>
      <c r="F41" s="57">
        <v>0.14998493859760686</v>
      </c>
      <c r="G41" s="8" t="s">
        <v>47</v>
      </c>
    </row>
    <row r="42" spans="1:7" ht="27">
      <c r="A42" s="21" t="s">
        <v>57</v>
      </c>
      <c r="B42" s="51">
        <v>63118.122790832138</v>
      </c>
      <c r="C42" s="51">
        <v>10433.93673757</v>
      </c>
      <c r="D42" s="57">
        <v>0.16530809656914452</v>
      </c>
      <c r="E42" s="51">
        <v>7595.9865169100021</v>
      </c>
      <c r="F42" s="57">
        <v>0.3736118033309066</v>
      </c>
      <c r="G42" s="8" t="s">
        <v>48</v>
      </c>
    </row>
    <row r="43" spans="1:7" ht="27">
      <c r="A43" s="21" t="s">
        <v>58</v>
      </c>
      <c r="B43" s="51">
        <v>189010.55563123457</v>
      </c>
      <c r="C43" s="51">
        <v>52148.697007589995</v>
      </c>
      <c r="D43" s="57">
        <v>0.27590362259626239</v>
      </c>
      <c r="E43" s="51">
        <v>45548.684797030051</v>
      </c>
      <c r="F43" s="57">
        <v>0.14490017088243756</v>
      </c>
      <c r="G43" s="8" t="s">
        <v>49</v>
      </c>
    </row>
    <row r="44" spans="1:7" ht="27">
      <c r="A44" s="21" t="s">
        <v>59</v>
      </c>
      <c r="B44" s="51">
        <v>189342.94196547067</v>
      </c>
      <c r="C44" s="51">
        <v>49604.318126315011</v>
      </c>
      <c r="D44" s="57">
        <v>0.26198134248574761</v>
      </c>
      <c r="E44" s="51">
        <v>37726.608815269967</v>
      </c>
      <c r="F44" s="57">
        <v>0.31483638959453741</v>
      </c>
      <c r="G44" s="8" t="s">
        <v>50</v>
      </c>
    </row>
    <row r="45" spans="1:7" ht="27">
      <c r="A45" s="21" t="s">
        <v>60</v>
      </c>
      <c r="B45" s="51">
        <v>71770.716310831107</v>
      </c>
      <c r="C45" s="51">
        <v>17294.314717699996</v>
      </c>
      <c r="D45" s="57">
        <v>0.24096617125570008</v>
      </c>
      <c r="E45" s="51">
        <v>11253.561037210004</v>
      </c>
      <c r="F45" s="57">
        <v>0.5367859702823119</v>
      </c>
      <c r="G45" s="8" t="s">
        <v>51</v>
      </c>
    </row>
    <row r="46" spans="1:7" ht="27">
      <c r="A46" s="21" t="s">
        <v>62</v>
      </c>
      <c r="B46" s="51">
        <v>34026.576159952296</v>
      </c>
      <c r="C46" s="51">
        <v>9708.6942725600002</v>
      </c>
      <c r="D46" s="57">
        <v>0.28532680534536659</v>
      </c>
      <c r="E46" s="51">
        <v>9061.4934172199992</v>
      </c>
      <c r="F46" s="57">
        <v>7.1423199856890385E-2</v>
      </c>
      <c r="G46" s="8" t="s">
        <v>52</v>
      </c>
    </row>
    <row r="47" spans="1:7" ht="27">
      <c r="A47" s="21" t="s">
        <v>61</v>
      </c>
      <c r="B47" s="51">
        <v>165135.41249508609</v>
      </c>
      <c r="C47" s="51">
        <v>46813.090878089999</v>
      </c>
      <c r="D47" s="57">
        <v>0.283483052912609</v>
      </c>
      <c r="E47" s="51">
        <v>35267.823521120001</v>
      </c>
      <c r="F47" s="57">
        <v>0.32735979156910999</v>
      </c>
      <c r="G47" s="8" t="s">
        <v>53</v>
      </c>
    </row>
    <row r="48" spans="1:7" ht="27">
      <c r="A48" s="19" t="s">
        <v>24</v>
      </c>
      <c r="B48" s="62">
        <v>1113999.9999999618</v>
      </c>
      <c r="C48" s="62">
        <v>283854.6008264125</v>
      </c>
      <c r="D48" s="64">
        <v>0.25480664347075604</v>
      </c>
      <c r="E48" s="62">
        <v>220467.21839988985</v>
      </c>
      <c r="F48" s="64">
        <v>0.28751386662641498</v>
      </c>
      <c r="G48" s="20" t="s">
        <v>19</v>
      </c>
    </row>
    <row r="49" spans="1:7" ht="26.5">
      <c r="A49" s="11"/>
      <c r="B49" s="11"/>
      <c r="C49" s="11"/>
      <c r="D49" s="124"/>
      <c r="E49" s="10"/>
    </row>
    <row r="50" spans="1:7" ht="26.5">
      <c r="A50" s="11" t="s">
        <v>20</v>
      </c>
      <c r="B50" s="11"/>
      <c r="C50" s="11"/>
      <c r="D50" s="124"/>
      <c r="G50" s="10" t="s">
        <v>9</v>
      </c>
    </row>
    <row r="51" spans="1:7" ht="26.5">
      <c r="A51" s="11"/>
      <c r="B51" s="11"/>
      <c r="D51" s="124"/>
      <c r="E51" s="10"/>
    </row>
    <row r="52" spans="1:7" ht="26.5">
      <c r="A52" s="48" t="s">
        <v>185</v>
      </c>
      <c r="D52" s="124"/>
      <c r="G52" s="65" t="s">
        <v>176</v>
      </c>
    </row>
    <row r="53" spans="1:7">
      <c r="D53" s="124"/>
    </row>
    <row r="54" spans="1:7">
      <c r="D54" s="124"/>
      <c r="F54" s="124"/>
    </row>
    <row r="55" spans="1:7">
      <c r="D55" s="124"/>
      <c r="F55" s="124"/>
    </row>
    <row r="56" spans="1:7">
      <c r="D56" s="124"/>
      <c r="F56" s="124"/>
    </row>
    <row r="57" spans="1:7">
      <c r="D57" s="124"/>
      <c r="F57" s="124"/>
    </row>
    <row r="58" spans="1:7">
      <c r="D58" s="124"/>
      <c r="F58" s="124"/>
    </row>
    <row r="59" spans="1:7">
      <c r="F59" s="124"/>
    </row>
    <row r="60" spans="1:7">
      <c r="F60" s="124"/>
    </row>
    <row r="61" spans="1:7">
      <c r="F61" s="124"/>
    </row>
    <row r="62" spans="1:7">
      <c r="F62" s="124"/>
    </row>
    <row r="63" spans="1:7">
      <c r="F63" s="124"/>
    </row>
    <row r="64" spans="1:7">
      <c r="F64" s="123"/>
    </row>
    <row r="65" spans="6:6">
      <c r="F65" s="123"/>
    </row>
    <row r="66" spans="6:6">
      <c r="F66" s="123"/>
    </row>
  </sheetData>
  <mergeCells count="17">
    <mergeCell ref="B13:C13"/>
    <mergeCell ref="B14:C14"/>
    <mergeCell ref="B15:C15"/>
    <mergeCell ref="A5:A6"/>
    <mergeCell ref="A37:A38"/>
    <mergeCell ref="G37:G38"/>
    <mergeCell ref="D5:D6"/>
    <mergeCell ref="A21:A22"/>
    <mergeCell ref="E21:E22"/>
    <mergeCell ref="B5:C5"/>
    <mergeCell ref="B6:C6"/>
    <mergeCell ref="B7:C7"/>
    <mergeCell ref="B8:C8"/>
    <mergeCell ref="B9:C9"/>
    <mergeCell ref="B10:C10"/>
    <mergeCell ref="B11:C11"/>
    <mergeCell ref="B12:C12"/>
  </mergeCells>
  <pageMargins left="0.7" right="0.7" top="0.75" bottom="0.75" header="0.3" footer="0.3"/>
  <pageSetup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50" zoomScaleNormal="50" workbookViewId="0"/>
  </sheetViews>
  <sheetFormatPr defaultRowHeight="14"/>
  <cols>
    <col min="1" max="1" width="38.4140625" customWidth="1"/>
    <col min="2" max="2" width="95.33203125" customWidth="1"/>
    <col min="3" max="3" width="77.33203125" customWidth="1"/>
    <col min="4" max="4" width="40.33203125" customWidth="1"/>
  </cols>
  <sheetData>
    <row r="9" spans="1:4" s="92" customFormat="1" ht="54">
      <c r="A9" s="93" t="s">
        <v>135</v>
      </c>
      <c r="D9" s="115" t="s">
        <v>170</v>
      </c>
    </row>
    <row r="10" spans="1:4" ht="35.5">
      <c r="A10" s="117" t="s">
        <v>136</v>
      </c>
      <c r="D10" s="116" t="s">
        <v>171</v>
      </c>
    </row>
    <row r="13" spans="1:4" ht="23.5">
      <c r="A13" s="95" t="s">
        <v>117</v>
      </c>
      <c r="B13" s="95" t="s">
        <v>118</v>
      </c>
      <c r="C13" s="95" t="s">
        <v>137</v>
      </c>
      <c r="D13" s="96" t="s">
        <v>63</v>
      </c>
    </row>
    <row r="14" spans="1:4" ht="28.5" customHeight="1">
      <c r="A14" s="97" t="s">
        <v>114</v>
      </c>
      <c r="B14" s="97" t="s">
        <v>119</v>
      </c>
      <c r="C14" s="118" t="s">
        <v>138</v>
      </c>
      <c r="D14" s="118" t="s">
        <v>139</v>
      </c>
    </row>
    <row r="15" spans="1:4" ht="23.5">
      <c r="A15" s="94" t="s">
        <v>91</v>
      </c>
      <c r="B15" s="99" t="s">
        <v>159</v>
      </c>
      <c r="C15" s="119" t="s">
        <v>160</v>
      </c>
      <c r="D15" s="119" t="s">
        <v>140</v>
      </c>
    </row>
    <row r="16" spans="1:4" ht="94">
      <c r="A16" s="97" t="s">
        <v>120</v>
      </c>
      <c r="B16" s="97" t="s">
        <v>121</v>
      </c>
      <c r="C16" s="118" t="s">
        <v>141</v>
      </c>
      <c r="D16" s="118" t="s">
        <v>142</v>
      </c>
    </row>
    <row r="17" spans="1:4" ht="23.5">
      <c r="A17" s="94" t="s">
        <v>122</v>
      </c>
      <c r="B17" s="94" t="s">
        <v>123</v>
      </c>
      <c r="C17" s="119" t="s">
        <v>143</v>
      </c>
      <c r="D17" s="119" t="s">
        <v>144</v>
      </c>
    </row>
    <row r="18" spans="1:4" ht="70.5">
      <c r="A18" s="97" t="s">
        <v>22</v>
      </c>
      <c r="B18" s="97" t="s">
        <v>124</v>
      </c>
      <c r="C18" s="118" t="s">
        <v>145</v>
      </c>
      <c r="D18" s="118" t="s">
        <v>26</v>
      </c>
    </row>
    <row r="19" spans="1:4" ht="94">
      <c r="A19" s="94" t="s">
        <v>125</v>
      </c>
      <c r="B19" s="94" t="s">
        <v>126</v>
      </c>
      <c r="C19" s="119" t="s">
        <v>146</v>
      </c>
      <c r="D19" s="119" t="s">
        <v>12</v>
      </c>
    </row>
    <row r="20" spans="1:4" ht="47">
      <c r="A20" s="97" t="s">
        <v>96</v>
      </c>
      <c r="B20" s="97" t="s">
        <v>127</v>
      </c>
      <c r="C20" s="118" t="s">
        <v>147</v>
      </c>
      <c r="D20" s="118" t="s">
        <v>13</v>
      </c>
    </row>
    <row r="21" spans="1:4" ht="47">
      <c r="A21" s="94" t="s">
        <v>31</v>
      </c>
      <c r="B21" s="94" t="s">
        <v>128</v>
      </c>
      <c r="C21" s="119" t="s">
        <v>148</v>
      </c>
      <c r="D21" s="119" t="s">
        <v>14</v>
      </c>
    </row>
    <row r="22" spans="1:4" ht="70.5">
      <c r="A22" s="97" t="s">
        <v>32</v>
      </c>
      <c r="B22" s="97" t="s">
        <v>129</v>
      </c>
      <c r="C22" s="118" t="s">
        <v>149</v>
      </c>
      <c r="D22" s="118" t="s">
        <v>15</v>
      </c>
    </row>
    <row r="23" spans="1:4" ht="47">
      <c r="A23" s="94" t="s">
        <v>33</v>
      </c>
      <c r="B23" s="94" t="s">
        <v>130</v>
      </c>
      <c r="C23" s="119" t="s">
        <v>150</v>
      </c>
      <c r="D23" s="119" t="s">
        <v>151</v>
      </c>
    </row>
    <row r="24" spans="1:4" ht="70.5">
      <c r="A24" s="97" t="s">
        <v>34</v>
      </c>
      <c r="B24" s="97" t="s">
        <v>131</v>
      </c>
      <c r="C24" s="118" t="s">
        <v>152</v>
      </c>
      <c r="D24" s="118" t="s">
        <v>17</v>
      </c>
    </row>
    <row r="25" spans="1:4" ht="70.5">
      <c r="A25" s="94" t="s">
        <v>35</v>
      </c>
      <c r="B25" s="94" t="s">
        <v>132</v>
      </c>
      <c r="C25" s="119" t="s">
        <v>153</v>
      </c>
      <c r="D25" s="119" t="s">
        <v>18</v>
      </c>
    </row>
    <row r="26" spans="1:4" ht="71" thickBot="1">
      <c r="A26" s="98" t="s">
        <v>133</v>
      </c>
      <c r="B26" s="98" t="s">
        <v>134</v>
      </c>
      <c r="C26" s="120" t="s">
        <v>154</v>
      </c>
      <c r="D26" s="120" t="s">
        <v>155</v>
      </c>
    </row>
    <row r="27" spans="1:4" ht="14.5" thickTop="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zoomScale="120" zoomScaleNormal="120" workbookViewId="0">
      <selection activeCell="F30" sqref="F30"/>
    </sheetView>
  </sheetViews>
  <sheetFormatPr defaultRowHeight="14"/>
  <sheetData>
    <row r="8" spans="2:17" ht="36">
      <c r="B8" s="110" t="s">
        <v>161</v>
      </c>
      <c r="P8" s="111" t="s">
        <v>162</v>
      </c>
    </row>
    <row r="10" spans="2:17" ht="10.5" customHeight="1">
      <c r="B10" s="189" t="s">
        <v>167</v>
      </c>
      <c r="C10" s="189"/>
      <c r="D10" s="189"/>
      <c r="E10" s="189"/>
      <c r="F10" s="189"/>
      <c r="G10" s="189"/>
      <c r="H10" s="189"/>
      <c r="K10" s="188" t="s">
        <v>165</v>
      </c>
      <c r="L10" s="188"/>
      <c r="M10" s="188"/>
      <c r="N10" s="188"/>
      <c r="O10" s="188"/>
      <c r="P10" s="188"/>
      <c r="Q10" s="188"/>
    </row>
    <row r="11" spans="2:17" ht="14.25" customHeight="1">
      <c r="B11" s="189"/>
      <c r="C11" s="189"/>
      <c r="D11" s="189"/>
      <c r="E11" s="189"/>
      <c r="F11" s="189"/>
      <c r="G11" s="189"/>
      <c r="H11" s="189"/>
      <c r="K11" s="188"/>
      <c r="L11" s="188"/>
      <c r="M11" s="188"/>
      <c r="N11" s="188"/>
      <c r="O11" s="188"/>
      <c r="P11" s="188"/>
      <c r="Q11" s="188"/>
    </row>
    <row r="12" spans="2:17" ht="14.25" customHeight="1">
      <c r="B12" s="189"/>
      <c r="C12" s="189"/>
      <c r="D12" s="189"/>
      <c r="E12" s="189"/>
      <c r="F12" s="189"/>
      <c r="G12" s="189"/>
      <c r="H12" s="189"/>
      <c r="K12" s="188"/>
      <c r="L12" s="188"/>
      <c r="M12" s="188"/>
      <c r="N12" s="188"/>
      <c r="O12" s="188"/>
      <c r="P12" s="188"/>
      <c r="Q12" s="188"/>
    </row>
    <row r="13" spans="2:17" ht="14.25" customHeight="1">
      <c r="B13" s="189"/>
      <c r="C13" s="189"/>
      <c r="D13" s="189"/>
      <c r="E13" s="189"/>
      <c r="F13" s="189"/>
      <c r="G13" s="189"/>
      <c r="H13" s="189"/>
      <c r="K13" s="188"/>
      <c r="L13" s="188"/>
      <c r="M13" s="188"/>
      <c r="N13" s="188"/>
      <c r="O13" s="188"/>
      <c r="P13" s="188"/>
      <c r="Q13" s="188"/>
    </row>
    <row r="14" spans="2:17" ht="14.25" customHeight="1">
      <c r="B14" s="189"/>
      <c r="C14" s="189"/>
      <c r="D14" s="189"/>
      <c r="E14" s="189"/>
      <c r="F14" s="189"/>
      <c r="G14" s="189"/>
      <c r="H14" s="189"/>
      <c r="K14" s="188"/>
      <c r="L14" s="188"/>
      <c r="M14" s="188"/>
      <c r="N14" s="188"/>
      <c r="O14" s="188"/>
      <c r="P14" s="188"/>
      <c r="Q14" s="188"/>
    </row>
    <row r="15" spans="2:17" ht="14.25" customHeight="1">
      <c r="B15" s="189"/>
      <c r="C15" s="189"/>
      <c r="D15" s="189"/>
      <c r="E15" s="189"/>
      <c r="F15" s="189"/>
      <c r="G15" s="189"/>
      <c r="H15" s="189"/>
      <c r="K15" s="188"/>
      <c r="L15" s="188"/>
      <c r="M15" s="188"/>
      <c r="N15" s="188"/>
      <c r="O15" s="188"/>
      <c r="P15" s="188"/>
      <c r="Q15" s="188"/>
    </row>
    <row r="16" spans="2:17" ht="14.25" customHeight="1">
      <c r="B16" s="189"/>
      <c r="C16" s="189"/>
      <c r="D16" s="189"/>
      <c r="E16" s="189"/>
      <c r="F16" s="189"/>
      <c r="G16" s="189"/>
      <c r="H16" s="189"/>
      <c r="K16" s="188"/>
      <c r="L16" s="188"/>
      <c r="M16" s="188"/>
      <c r="N16" s="188"/>
      <c r="O16" s="188"/>
      <c r="P16" s="188"/>
      <c r="Q16" s="188"/>
    </row>
    <row r="17" spans="2:17" ht="14.25" customHeight="1">
      <c r="B17" s="189"/>
      <c r="C17" s="189"/>
      <c r="D17" s="189"/>
      <c r="E17" s="189"/>
      <c r="F17" s="189"/>
      <c r="G17" s="189"/>
      <c r="H17" s="189"/>
      <c r="K17" s="188"/>
      <c r="L17" s="188"/>
      <c r="M17" s="188"/>
      <c r="N17" s="188"/>
      <c r="O17" s="188"/>
      <c r="P17" s="188"/>
      <c r="Q17" s="188"/>
    </row>
    <row r="18" spans="2:17" ht="14.25" customHeight="1">
      <c r="B18" s="189"/>
      <c r="C18" s="189"/>
      <c r="D18" s="189"/>
      <c r="E18" s="189"/>
      <c r="F18" s="189"/>
      <c r="G18" s="189"/>
      <c r="H18" s="189"/>
      <c r="K18" s="188"/>
      <c r="L18" s="188"/>
      <c r="M18" s="188"/>
      <c r="N18" s="188"/>
      <c r="O18" s="188"/>
      <c r="P18" s="188"/>
      <c r="Q18" s="188"/>
    </row>
    <row r="19" spans="2:17" ht="14.25" customHeight="1">
      <c r="B19" s="189"/>
      <c r="C19" s="189"/>
      <c r="D19" s="189"/>
      <c r="E19" s="189"/>
      <c r="F19" s="189"/>
      <c r="G19" s="189"/>
      <c r="H19" s="189"/>
      <c r="K19" s="188"/>
      <c r="L19" s="188"/>
      <c r="M19" s="188"/>
      <c r="N19" s="188"/>
      <c r="O19" s="188"/>
      <c r="P19" s="188"/>
      <c r="Q19" s="188"/>
    </row>
    <row r="20" spans="2:17" ht="14.25" customHeight="1">
      <c r="B20" s="189"/>
      <c r="C20" s="189"/>
      <c r="D20" s="189"/>
      <c r="E20" s="189"/>
      <c r="F20" s="189"/>
      <c r="G20" s="189"/>
      <c r="H20" s="189"/>
      <c r="K20" s="188"/>
      <c r="L20" s="188"/>
      <c r="M20" s="188"/>
      <c r="N20" s="188"/>
      <c r="O20" s="188"/>
      <c r="P20" s="188"/>
      <c r="Q20" s="188"/>
    </row>
    <row r="21" spans="2:17" ht="14.25" customHeight="1">
      <c r="B21" s="189"/>
      <c r="C21" s="189"/>
      <c r="D21" s="189"/>
      <c r="E21" s="189"/>
      <c r="F21" s="189"/>
      <c r="G21" s="189"/>
      <c r="H21" s="189"/>
      <c r="K21" s="188"/>
      <c r="L21" s="188"/>
      <c r="M21" s="188"/>
      <c r="N21" s="188"/>
      <c r="O21" s="188"/>
      <c r="P21" s="188"/>
      <c r="Q21" s="188"/>
    </row>
    <row r="22" spans="2:17" ht="14.25" customHeight="1">
      <c r="B22" s="189"/>
      <c r="C22" s="189"/>
      <c r="D22" s="189"/>
      <c r="E22" s="189"/>
      <c r="F22" s="189"/>
      <c r="G22" s="189"/>
      <c r="H22" s="189"/>
      <c r="K22" s="188"/>
      <c r="L22" s="188"/>
      <c r="M22" s="188"/>
      <c r="N22" s="188"/>
      <c r="O22" s="188"/>
      <c r="P22" s="188"/>
      <c r="Q22" s="188"/>
    </row>
    <row r="23" spans="2:17" ht="14.25" customHeight="1">
      <c r="B23" s="189"/>
      <c r="C23" s="189"/>
      <c r="D23" s="189"/>
      <c r="E23" s="189"/>
      <c r="F23" s="189"/>
      <c r="G23" s="189"/>
      <c r="H23" s="189"/>
      <c r="K23" s="188"/>
      <c r="L23" s="188"/>
      <c r="M23" s="188"/>
      <c r="N23" s="188"/>
      <c r="O23" s="188"/>
      <c r="P23" s="188"/>
      <c r="Q23" s="188"/>
    </row>
    <row r="24" spans="2:17" ht="14.25" customHeight="1">
      <c r="B24" s="189"/>
      <c r="C24" s="189"/>
      <c r="D24" s="189"/>
      <c r="E24" s="189"/>
      <c r="F24" s="189"/>
      <c r="G24" s="189"/>
      <c r="H24" s="189"/>
      <c r="K24" s="188"/>
      <c r="L24" s="188"/>
      <c r="M24" s="188"/>
      <c r="N24" s="188"/>
      <c r="O24" s="188"/>
      <c r="P24" s="188"/>
      <c r="Q24" s="188"/>
    </row>
    <row r="25" spans="2:17" ht="14.25" customHeight="1">
      <c r="B25" s="189"/>
      <c r="C25" s="189"/>
      <c r="D25" s="189"/>
      <c r="E25" s="189"/>
      <c r="F25" s="189"/>
      <c r="G25" s="189"/>
      <c r="H25" s="189"/>
      <c r="K25" s="188"/>
      <c r="L25" s="188"/>
      <c r="M25" s="188"/>
      <c r="N25" s="188"/>
      <c r="O25" s="188"/>
      <c r="P25" s="188"/>
      <c r="Q25" s="188"/>
    </row>
    <row r="26" spans="2:17" ht="15" customHeight="1">
      <c r="B26" s="189"/>
      <c r="C26" s="189"/>
      <c r="D26" s="189"/>
      <c r="E26" s="189"/>
      <c r="F26" s="189"/>
      <c r="G26" s="189"/>
      <c r="H26" s="189"/>
      <c r="K26" s="188"/>
      <c r="L26" s="188"/>
      <c r="M26" s="188"/>
      <c r="N26" s="188"/>
      <c r="O26" s="188"/>
      <c r="P26" s="188"/>
      <c r="Q26" s="188"/>
    </row>
    <row r="27" spans="2:17" ht="15" customHeight="1">
      <c r="B27" s="189"/>
      <c r="C27" s="189"/>
      <c r="D27" s="189"/>
      <c r="E27" s="189"/>
      <c r="F27" s="189"/>
      <c r="G27" s="189"/>
      <c r="H27" s="189"/>
      <c r="K27" s="188"/>
      <c r="L27" s="188"/>
      <c r="M27" s="188"/>
      <c r="N27" s="188"/>
      <c r="O27" s="188"/>
      <c r="P27" s="188"/>
      <c r="Q27" s="188"/>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Normal="100" workbookViewId="0">
      <selection activeCell="H6" sqref="H6"/>
    </sheetView>
  </sheetViews>
  <sheetFormatPr defaultRowHeight="14"/>
  <cols>
    <col min="1" max="1" width="41" customWidth="1"/>
    <col min="2" max="5" width="23.4140625" customWidth="1"/>
  </cols>
  <sheetData>
    <row r="1" spans="1:5" ht="96" customHeight="1"/>
    <row r="2" spans="1:5" ht="30.75" customHeight="1">
      <c r="A2" s="102" t="s">
        <v>156</v>
      </c>
      <c r="B2" s="72"/>
      <c r="C2" s="72"/>
      <c r="D2" s="72"/>
      <c r="E2" s="67" t="s">
        <v>197</v>
      </c>
    </row>
    <row r="3" spans="1:5" ht="31.5">
      <c r="A3" s="103" t="s">
        <v>221</v>
      </c>
    </row>
    <row r="4" spans="1:5" ht="25.5">
      <c r="A4" s="24" t="s">
        <v>40</v>
      </c>
      <c r="E4" s="6" t="s">
        <v>6</v>
      </c>
    </row>
    <row r="5" spans="1:5" ht="68.25" customHeight="1">
      <c r="A5" s="190" t="s">
        <v>0</v>
      </c>
      <c r="B5" s="5" t="s">
        <v>202</v>
      </c>
      <c r="C5" s="5" t="s">
        <v>222</v>
      </c>
      <c r="D5" s="5" t="s">
        <v>223</v>
      </c>
      <c r="E5" s="190" t="s">
        <v>5</v>
      </c>
    </row>
    <row r="6" spans="1:5" ht="97.5" customHeight="1">
      <c r="A6" s="190"/>
      <c r="B6" s="7" t="s">
        <v>196</v>
      </c>
      <c r="C6" s="7" t="s">
        <v>224</v>
      </c>
      <c r="D6" s="7" t="s">
        <v>225</v>
      </c>
      <c r="E6" s="190"/>
    </row>
    <row r="7" spans="1:5" ht="27">
      <c r="A7" s="3" t="s">
        <v>1</v>
      </c>
      <c r="B7" s="51"/>
      <c r="C7" s="51"/>
      <c r="D7" s="51"/>
      <c r="E7" s="4" t="s">
        <v>3</v>
      </c>
    </row>
    <row r="8" spans="1:5" ht="27">
      <c r="A8" s="1" t="s">
        <v>2</v>
      </c>
      <c r="B8" s="52"/>
      <c r="C8" s="52"/>
      <c r="D8" s="52"/>
      <c r="E8" s="2" t="s">
        <v>4</v>
      </c>
    </row>
    <row r="9" spans="1:5" ht="27.5" thickBot="1">
      <c r="A9" s="122" t="s">
        <v>164</v>
      </c>
      <c r="B9" s="53"/>
      <c r="C9" s="53"/>
      <c r="D9" s="53"/>
      <c r="E9" s="121" t="s">
        <v>169</v>
      </c>
    </row>
  </sheetData>
  <mergeCells count="2">
    <mergeCell ref="E5:E6"/>
    <mergeCell ref="A5:A6"/>
  </mergeCells>
  <conditionalFormatting sqref="B9:D9">
    <cfRule type="cellIs" dxfId="5" priority="1" operator="lessThan">
      <formula>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AF74"/>
  <sheetViews>
    <sheetView showGridLines="0" showRowColHeaders="0" rightToLeft="1" zoomScale="43" zoomScaleNormal="60" workbookViewId="0">
      <selection activeCell="AF47" sqref="AF47"/>
    </sheetView>
  </sheetViews>
  <sheetFormatPr defaultRowHeight="14"/>
  <cols>
    <col min="6" max="6" width="13" customWidth="1"/>
    <col min="17" max="17" width="12.33203125" customWidth="1"/>
    <col min="23" max="23" width="9.4140625" bestFit="1" customWidth="1"/>
  </cols>
  <sheetData>
    <row r="10" spans="1:23" s="72" customFormat="1" ht="36">
      <c r="A10" s="71" t="s">
        <v>94</v>
      </c>
      <c r="O10" s="79"/>
      <c r="P10" s="79"/>
      <c r="Q10" s="80" t="s">
        <v>166</v>
      </c>
    </row>
    <row r="11" spans="1:23" s="72" customFormat="1" ht="36">
      <c r="A11" s="81" t="s">
        <v>200</v>
      </c>
      <c r="N11" s="82"/>
      <c r="Q11" s="83" t="s">
        <v>201</v>
      </c>
    </row>
    <row r="12" spans="1:23" ht="25.5">
      <c r="A12" s="24" t="s">
        <v>40</v>
      </c>
      <c r="Q12" s="6" t="s">
        <v>6</v>
      </c>
    </row>
    <row r="16" spans="1:23">
      <c r="L16" s="54"/>
      <c r="M16" s="54"/>
      <c r="N16" s="54"/>
      <c r="O16" s="54"/>
      <c r="P16" s="54"/>
      <c r="Q16" s="54"/>
      <c r="R16" s="54"/>
      <c r="S16" s="54"/>
      <c r="W16" s="114"/>
    </row>
    <row r="17" spans="12:23">
      <c r="L17" s="54"/>
      <c r="M17" s="54"/>
      <c r="N17" s="54"/>
      <c r="O17" s="54"/>
      <c r="P17" s="54"/>
      <c r="Q17" s="54"/>
      <c r="R17" s="54"/>
      <c r="S17" s="54"/>
      <c r="W17" s="114"/>
    </row>
    <row r="18" spans="12:23">
      <c r="L18" s="54"/>
      <c r="M18" s="54"/>
      <c r="N18" s="54"/>
      <c r="O18" s="55"/>
      <c r="P18" s="55"/>
      <c r="Q18" s="55"/>
      <c r="R18" s="55"/>
      <c r="S18" s="55"/>
      <c r="U18" s="135"/>
      <c r="W18" s="114"/>
    </row>
    <row r="19" spans="12:23">
      <c r="L19" s="54"/>
      <c r="M19" s="54"/>
      <c r="N19" s="54"/>
      <c r="O19" s="55"/>
      <c r="R19" s="55"/>
      <c r="S19" s="55"/>
      <c r="U19" s="135"/>
    </row>
    <row r="20" spans="12:23">
      <c r="L20" s="54"/>
      <c r="M20" s="54"/>
      <c r="N20" s="54"/>
      <c r="O20" s="55"/>
      <c r="R20" s="55"/>
      <c r="S20" s="55"/>
      <c r="U20" s="135"/>
    </row>
    <row r="21" spans="12:23">
      <c r="L21" s="54"/>
      <c r="M21" s="54"/>
      <c r="N21" s="54"/>
      <c r="O21" s="55"/>
      <c r="R21" s="55"/>
      <c r="S21" s="55"/>
    </row>
    <row r="22" spans="12:23">
      <c r="L22" s="54"/>
      <c r="M22" s="54"/>
      <c r="N22" s="54"/>
      <c r="O22" s="55"/>
      <c r="R22" s="55"/>
      <c r="S22" s="55"/>
    </row>
    <row r="23" spans="12:23">
      <c r="L23" s="54"/>
      <c r="M23" s="54"/>
      <c r="N23" s="54"/>
      <c r="O23" s="55"/>
      <c r="R23" s="55"/>
      <c r="S23" s="55"/>
    </row>
    <row r="24" spans="12:23">
      <c r="L24" s="54"/>
      <c r="M24" s="54"/>
      <c r="N24" s="54"/>
      <c r="O24" s="55"/>
      <c r="R24" s="55"/>
      <c r="S24" s="55"/>
    </row>
    <row r="25" spans="12:23">
      <c r="L25" s="54"/>
      <c r="M25" s="54"/>
      <c r="N25" s="54"/>
      <c r="O25" s="55"/>
      <c r="P25" s="55"/>
      <c r="Q25" s="55"/>
      <c r="R25" s="55"/>
      <c r="S25" s="55"/>
    </row>
    <row r="26" spans="12:23">
      <c r="L26" s="54"/>
      <c r="M26" s="54"/>
      <c r="N26" s="54"/>
      <c r="O26" s="54"/>
      <c r="P26" s="54"/>
      <c r="Q26" s="54"/>
      <c r="R26" s="54"/>
      <c r="S26" s="54"/>
    </row>
    <row r="37" spans="1:32" ht="26.5">
      <c r="A37" s="48" t="s">
        <v>198</v>
      </c>
      <c r="O37" s="49" t="s">
        <v>199</v>
      </c>
    </row>
    <row r="41" spans="1:32" ht="36">
      <c r="A41" s="81"/>
      <c r="AF41" s="83"/>
    </row>
    <row r="42" spans="1:32" ht="36">
      <c r="A42" s="71"/>
      <c r="M42" s="73"/>
      <c r="R42" s="71"/>
      <c r="AF42" s="73"/>
    </row>
    <row r="43" spans="1:32" ht="35.5">
      <c r="A43" s="74"/>
      <c r="R43" s="74"/>
    </row>
    <row r="44" spans="1:32" ht="25.5">
      <c r="A44" s="24"/>
      <c r="M44" s="6"/>
      <c r="R44" s="24"/>
      <c r="AF44" s="6"/>
    </row>
    <row r="74" spans="1:15" ht="26.5">
      <c r="A74" s="48"/>
      <c r="O74" s="49"/>
    </row>
  </sheetData>
  <conditionalFormatting sqref="U20">
    <cfRule type="cellIs" dxfId="4" priority="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CF91-9A28-43F2-BC14-1018B51E9B68}">
  <dimension ref="A1:F33"/>
  <sheetViews>
    <sheetView showGridLines="0" showRowColHeaders="0" rightToLeft="1" topLeftCell="A4" zoomScale="38" zoomScaleNormal="50" workbookViewId="0">
      <selection activeCell="B22" sqref="B22:D29"/>
    </sheetView>
  </sheetViews>
  <sheetFormatPr defaultRowHeight="14"/>
  <cols>
    <col min="1" max="1" width="64.6640625" customWidth="1"/>
    <col min="2" max="2" width="19.4140625" customWidth="1"/>
    <col min="3" max="3" width="39.33203125" customWidth="1"/>
    <col min="4" max="4" width="62.4140625" customWidth="1"/>
    <col min="5" max="5" width="45.33203125" style="9" customWidth="1"/>
  </cols>
  <sheetData>
    <row r="1" spans="1:5" ht="96" customHeight="1"/>
    <row r="2" spans="1:5" ht="36">
      <c r="A2" s="69" t="s">
        <v>7</v>
      </c>
      <c r="B2" s="69"/>
      <c r="C2" s="70"/>
      <c r="D2" s="69" t="s">
        <v>41</v>
      </c>
    </row>
    <row r="3" spans="1:5" ht="36">
      <c r="A3" s="71" t="s">
        <v>206</v>
      </c>
      <c r="B3" s="71"/>
      <c r="C3" s="72"/>
      <c r="D3" s="73" t="s">
        <v>207</v>
      </c>
    </row>
    <row r="4" spans="1:5" ht="25.5">
      <c r="A4" s="24" t="s">
        <v>40</v>
      </c>
      <c r="D4" s="6" t="s">
        <v>6</v>
      </c>
      <c r="E4"/>
    </row>
    <row r="5" spans="1:5" ht="20.149999999999999" customHeight="1">
      <c r="A5" s="197" t="s">
        <v>39</v>
      </c>
      <c r="B5" s="192" t="s">
        <v>95</v>
      </c>
      <c r="C5" s="192"/>
      <c r="D5" s="191" t="s">
        <v>8</v>
      </c>
    </row>
    <row r="6" spans="1:5" s="46" customFormat="1" ht="20.149999999999999" customHeight="1">
      <c r="A6" s="197"/>
      <c r="B6" s="192">
        <v>2024</v>
      </c>
      <c r="C6" s="192"/>
      <c r="D6" s="191"/>
      <c r="E6" s="47"/>
    </row>
    <row r="7" spans="1:5" s="46" customFormat="1" ht="27">
      <c r="A7" s="3" t="s">
        <v>21</v>
      </c>
      <c r="B7" s="193"/>
      <c r="C7" s="193"/>
      <c r="D7" s="4" t="s">
        <v>25</v>
      </c>
      <c r="E7" s="47"/>
    </row>
    <row r="8" spans="1:5" s="46" customFormat="1" ht="27" customHeight="1">
      <c r="A8" s="25" t="s">
        <v>114</v>
      </c>
      <c r="B8" s="194"/>
      <c r="C8" s="194"/>
      <c r="D8" s="26" t="s">
        <v>157</v>
      </c>
      <c r="E8" s="47"/>
    </row>
    <row r="9" spans="1:5" s="46" customFormat="1" ht="27" customHeight="1">
      <c r="A9" s="25" t="s">
        <v>91</v>
      </c>
      <c r="B9" s="194"/>
      <c r="C9" s="194"/>
      <c r="D9" s="26" t="s">
        <v>140</v>
      </c>
      <c r="E9" s="47"/>
    </row>
    <row r="10" spans="1:5" s="46" customFormat="1" ht="27" customHeight="1">
      <c r="A10" s="25" t="s">
        <v>92</v>
      </c>
      <c r="B10" s="194"/>
      <c r="C10" s="194"/>
      <c r="D10" s="26" t="s">
        <v>158</v>
      </c>
      <c r="E10" s="47"/>
    </row>
    <row r="11" spans="1:5" s="46" customFormat="1" ht="27" customHeight="1">
      <c r="A11" s="25" t="s">
        <v>93</v>
      </c>
      <c r="B11" s="194"/>
      <c r="C11" s="194"/>
      <c r="D11" s="26" t="s">
        <v>144</v>
      </c>
      <c r="E11" s="47"/>
    </row>
    <row r="12" spans="1:5" s="46" customFormat="1" ht="27.75" customHeight="1">
      <c r="A12" s="25" t="s">
        <v>22</v>
      </c>
      <c r="B12" s="194"/>
      <c r="C12" s="194"/>
      <c r="D12" s="26" t="s">
        <v>26</v>
      </c>
      <c r="E12" s="47"/>
    </row>
    <row r="13" spans="1:5" s="46" customFormat="1" ht="27">
      <c r="A13" s="15" t="s">
        <v>23</v>
      </c>
      <c r="B13" s="195"/>
      <c r="C13" s="195"/>
      <c r="D13" s="16" t="s">
        <v>27</v>
      </c>
      <c r="E13" s="47"/>
    </row>
    <row r="14" spans="1:5" s="46" customFormat="1" ht="27">
      <c r="A14" s="13" t="s">
        <v>89</v>
      </c>
      <c r="B14" s="196"/>
      <c r="C14" s="196"/>
      <c r="D14" s="14" t="s">
        <v>28</v>
      </c>
      <c r="E14" s="47"/>
    </row>
    <row r="15" spans="1:5" ht="26.5">
      <c r="A15" s="11"/>
      <c r="B15" s="11"/>
      <c r="E15" s="10"/>
    </row>
    <row r="16" spans="1:5" ht="26.5">
      <c r="A16" s="11"/>
      <c r="B16" s="11"/>
      <c r="E16" s="10"/>
    </row>
    <row r="17" spans="1:6" ht="36">
      <c r="A17" s="71" t="s">
        <v>205</v>
      </c>
      <c r="B17" s="71"/>
      <c r="C17" s="72"/>
      <c r="D17" s="72"/>
      <c r="E17" s="73" t="s">
        <v>204</v>
      </c>
    </row>
    <row r="18" spans="1:6" ht="18.75" customHeight="1">
      <c r="A18" s="74" t="s">
        <v>108</v>
      </c>
      <c r="B18" s="74"/>
      <c r="C18" s="72"/>
      <c r="D18" s="72"/>
      <c r="E18" s="75"/>
    </row>
    <row r="19" spans="1:6" ht="25.5">
      <c r="A19" s="24" t="s">
        <v>40</v>
      </c>
      <c r="B19" s="24"/>
      <c r="E19" s="6" t="s">
        <v>6</v>
      </c>
    </row>
    <row r="20" spans="1:6" ht="32">
      <c r="A20" s="191" t="s">
        <v>39</v>
      </c>
      <c r="B20" s="77" t="s">
        <v>111</v>
      </c>
      <c r="C20" s="78" t="s">
        <v>95</v>
      </c>
      <c r="D20" s="78" t="s">
        <v>95</v>
      </c>
      <c r="E20" s="191" t="s">
        <v>8</v>
      </c>
    </row>
    <row r="21" spans="1:6" ht="32">
      <c r="A21" s="191"/>
      <c r="B21" s="77" t="s">
        <v>110</v>
      </c>
      <c r="C21" s="78">
        <v>2024</v>
      </c>
      <c r="D21" s="78">
        <v>2023</v>
      </c>
      <c r="E21" s="191"/>
    </row>
    <row r="22" spans="1:6" ht="27">
      <c r="A22" s="3" t="s">
        <v>21</v>
      </c>
      <c r="B22" s="57"/>
      <c r="C22" s="51"/>
      <c r="D22" s="51"/>
      <c r="E22" s="4" t="s">
        <v>25</v>
      </c>
      <c r="F22" s="123"/>
    </row>
    <row r="23" spans="1:6" ht="27">
      <c r="A23" s="25" t="s">
        <v>90</v>
      </c>
      <c r="B23" s="57"/>
      <c r="C23" s="100"/>
      <c r="D23" s="100"/>
      <c r="E23" s="26" t="s">
        <v>157</v>
      </c>
      <c r="F23" s="123"/>
    </row>
    <row r="24" spans="1:6" ht="27">
      <c r="A24" s="25" t="s">
        <v>91</v>
      </c>
      <c r="B24" s="57"/>
      <c r="C24" s="100"/>
      <c r="D24" s="100"/>
      <c r="E24" s="26" t="s">
        <v>140</v>
      </c>
      <c r="F24" s="123"/>
    </row>
    <row r="25" spans="1:6" ht="27">
      <c r="A25" s="25" t="s">
        <v>92</v>
      </c>
      <c r="B25" s="57"/>
      <c r="C25" s="100"/>
      <c r="D25" s="100"/>
      <c r="E25" s="26" t="s">
        <v>158</v>
      </c>
      <c r="F25" s="123"/>
    </row>
    <row r="26" spans="1:6" ht="26.5">
      <c r="A26" s="25" t="s">
        <v>93</v>
      </c>
      <c r="B26" s="58"/>
      <c r="C26" s="100"/>
      <c r="D26" s="100"/>
      <c r="E26" s="26" t="s">
        <v>144</v>
      </c>
      <c r="F26" s="123"/>
    </row>
    <row r="27" spans="1:6" ht="26.5">
      <c r="A27" s="25" t="s">
        <v>22</v>
      </c>
      <c r="B27" s="58"/>
      <c r="C27" s="100"/>
      <c r="D27" s="100"/>
      <c r="E27" s="26" t="s">
        <v>26</v>
      </c>
      <c r="F27" s="123"/>
    </row>
    <row r="28" spans="1:6" ht="27">
      <c r="A28" s="15" t="s">
        <v>23</v>
      </c>
      <c r="B28" s="59"/>
      <c r="C28" s="56"/>
      <c r="D28" s="56"/>
      <c r="E28" s="16" t="s">
        <v>27</v>
      </c>
      <c r="F28" s="123"/>
    </row>
    <row r="29" spans="1:6" ht="27">
      <c r="A29" s="13" t="s">
        <v>24</v>
      </c>
      <c r="B29" s="60"/>
      <c r="C29" s="101"/>
      <c r="D29" s="101"/>
      <c r="E29" s="14" t="s">
        <v>28</v>
      </c>
      <c r="F29" s="123"/>
    </row>
    <row r="30" spans="1:6" ht="26.5">
      <c r="A30" s="11"/>
      <c r="B30" s="11"/>
      <c r="E30" s="10"/>
    </row>
    <row r="31" spans="1:6" ht="26.5">
      <c r="A31" s="11" t="s">
        <v>20</v>
      </c>
      <c r="B31" s="11"/>
      <c r="E31" s="10" t="s">
        <v>9</v>
      </c>
    </row>
    <row r="32" spans="1:6" ht="26.5">
      <c r="A32" s="11"/>
      <c r="B32" s="11"/>
      <c r="E32" s="10"/>
    </row>
    <row r="33" spans="1:5" ht="26.5">
      <c r="A33" s="48" t="s">
        <v>203</v>
      </c>
      <c r="E33" s="65" t="s">
        <v>199</v>
      </c>
    </row>
  </sheetData>
  <mergeCells count="14">
    <mergeCell ref="D5:D6"/>
    <mergeCell ref="A20:A21"/>
    <mergeCell ref="E20:E21"/>
    <mergeCell ref="B5:C5"/>
    <mergeCell ref="B6:C6"/>
    <mergeCell ref="B7:C7"/>
    <mergeCell ref="B8:C8"/>
    <mergeCell ref="B9:C9"/>
    <mergeCell ref="B10:C10"/>
    <mergeCell ref="B11:C11"/>
    <mergeCell ref="B12:C12"/>
    <mergeCell ref="B13:C13"/>
    <mergeCell ref="B14:C14"/>
    <mergeCell ref="A5:A6"/>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8C89D-F29E-43AF-BBCE-25FDFBC67F26}">
  <dimension ref="A1:C11"/>
  <sheetViews>
    <sheetView showGridLines="0" rightToLeft="1" zoomScale="80" zoomScaleNormal="80" workbookViewId="0">
      <selection activeCell="L7" sqref="L7"/>
    </sheetView>
  </sheetViews>
  <sheetFormatPr defaultRowHeight="14"/>
  <cols>
    <col min="1" max="1" width="68.9140625" customWidth="1"/>
    <col min="2" max="2" width="84.9140625" customWidth="1"/>
  </cols>
  <sheetData>
    <row r="1" spans="1:3" ht="104.25" customHeight="1"/>
    <row r="2" spans="1:3" ht="32">
      <c r="A2" s="38" t="s">
        <v>87</v>
      </c>
      <c r="B2" s="38" t="s">
        <v>88</v>
      </c>
    </row>
    <row r="3" spans="1:3" s="109" customFormat="1" ht="32">
      <c r="A3" s="89" t="s">
        <v>161</v>
      </c>
      <c r="B3" s="91" t="s">
        <v>231</v>
      </c>
    </row>
    <row r="4" spans="1:3" ht="63.5">
      <c r="A4" s="88" t="s">
        <v>230</v>
      </c>
      <c r="B4" s="90" t="s">
        <v>232</v>
      </c>
    </row>
    <row r="5" spans="1:3" ht="63.5">
      <c r="A5" s="88" t="s">
        <v>278</v>
      </c>
      <c r="B5" s="90" t="s">
        <v>279</v>
      </c>
      <c r="C5" s="179"/>
    </row>
    <row r="6" spans="1:3" ht="32">
      <c r="A6" s="89" t="s">
        <v>7</v>
      </c>
      <c r="B6" s="91" t="s">
        <v>41</v>
      </c>
    </row>
    <row r="7" spans="1:3" ht="32">
      <c r="A7" s="88" t="s">
        <v>10</v>
      </c>
      <c r="B7" s="91" t="s">
        <v>42</v>
      </c>
    </row>
    <row r="8" spans="1:3" ht="32">
      <c r="A8" s="39" t="s">
        <v>64</v>
      </c>
      <c r="B8" s="91" t="s">
        <v>173</v>
      </c>
    </row>
    <row r="9" spans="1:3" ht="63.5">
      <c r="A9" s="88" t="s">
        <v>281</v>
      </c>
      <c r="B9" s="90" t="s">
        <v>280</v>
      </c>
      <c r="C9" s="179"/>
    </row>
    <row r="10" spans="1:3" ht="32">
      <c r="A10" s="39" t="s">
        <v>70</v>
      </c>
      <c r="B10" s="91" t="s">
        <v>78</v>
      </c>
    </row>
    <row r="11" spans="1:3" ht="32">
      <c r="A11" s="39" t="s">
        <v>116</v>
      </c>
      <c r="B11" s="91" t="s">
        <v>115</v>
      </c>
    </row>
  </sheetData>
  <hyperlinks>
    <hyperlink ref="A4:B4" location="GOV.BUD!A1" display="GOV.BUD!A1" xr:uid="{1038B88C-FF0D-42B9-9B89-7DF381BE7F93}"/>
    <hyperlink ref="A6:B6" location="REV!A1" display="الإيرادات" xr:uid="{912DF631-6126-44B5-A3BA-880E4FC36806}"/>
    <hyperlink ref="A7:B7" location="EXP!A1" display="المصروفات" xr:uid="{281AC4D2-828B-4FF4-9373-AAC915AA8EF4}"/>
    <hyperlink ref="A8:B8" location="DEFICIT!A1" display="تمويل العجز" xr:uid="{D8DC9126-C1F6-48F9-A5D1-54BD0AF24DC9}"/>
    <hyperlink ref="A5" location="'Summary '!A1" display="'Summary '!A1" xr:uid="{9EC19304-7887-4493-A093-7766E01654AE}"/>
    <hyperlink ref="A6" location="'Revenues '!A1" display="الإيرادات" xr:uid="{CD34EC19-C7EB-4EF9-B814-8080148626B9}"/>
    <hyperlink ref="A7" location="'Expenditures '!A1" display="المصروفات" xr:uid="{10B5F434-974A-4A49-AA2F-A75A0B170D17}"/>
    <hyperlink ref="B5" location="'Summary '!A1" display="Summary of Q1 Performance" xr:uid="{7C4376DD-CEAA-4F60-8EC4-0A0F6FA27546}"/>
    <hyperlink ref="B6" location="'Revenues '!A1" display="Revenues" xr:uid="{EE781F84-C2EE-420F-9094-ADC61DBE4A63}"/>
    <hyperlink ref="B7" location="'Expenditures '!A1" display="Expenditures" xr:uid="{C956C01C-46BE-4C7E-BEAD-CFFFD4575AD1}"/>
    <hyperlink ref="A11" location="'Appendix '!A1" display="ملحق تعريف البنود" xr:uid="{FD4E5184-3FAD-4502-94A6-7D97B1E7D9A0}"/>
    <hyperlink ref="B11" location="'Appendix '!A1" display="Appendix on the Definition " xr:uid="{9900A426-AF43-4761-BDF6-63D1B6ECA23D}"/>
    <hyperlink ref="A3" location="INTRODUCTION!A1" display="مقدمة" xr:uid="{F728AE8E-4E09-46EC-BD50-279811C6DF8B}"/>
    <hyperlink ref="B3" location="INTRODUCTION!A1" display="INTRODUCTION" xr:uid="{505731AA-4A11-4D60-A14E-8CB09BFC28A2}"/>
    <hyperlink ref="A9:B9" location="Gov.Reserve!A1" display="Gov.Reserve!A1" xr:uid="{E33CE09D-F2B9-4351-B4AD-D55BDD6AE779}"/>
    <hyperlink ref="A10:B10" location="DEBT!A1" display="الدين العام" xr:uid="{B17A4DE3-65E4-416D-AB62-70B87EBD176C}"/>
    <hyperlink ref="A4" location="'GOV.BUD '!A1" display="'GOV.BUD '!A1" xr:uid="{C9E7324F-3E3F-453A-938C-11B75CD8006B}"/>
    <hyperlink ref="A8" location="'Deficit '!A1" display="التمويل" xr:uid="{41B55812-3589-4052-A05E-D492307728B6}"/>
    <hyperlink ref="A9" location="'Gov.Reserve '!A1" display="'Gov.Reserve '!A1" xr:uid="{A6E9F714-8861-46B2-8A03-1FC842EA4A10}"/>
    <hyperlink ref="A10" location="'Debt '!A1" display="الدين العام" xr:uid="{3442C6FA-010D-4B33-8A18-644ABEB63D1C}"/>
    <hyperlink ref="B4" location="'GOV.BUD '!A1" display="'GOV.BUD '!A1" xr:uid="{B34A4E78-ADF9-4844-88CB-532F3A7F1A25}"/>
    <hyperlink ref="B8" location="'Deficit '!A1" display="Financing" xr:uid="{87E7340D-A5CA-44C7-B9E1-E24E36534D46}"/>
    <hyperlink ref="B9" location="'Gov.Reserve '!A1" display="'Gov.Reserve '!A1" xr:uid="{EE29F24A-6ECB-4E31-AE77-B51909566B1D}"/>
    <hyperlink ref="B10" location="'Debt '!A1" display="Public Debt" xr:uid="{670960BC-5602-4A15-BB0C-A5258296E581}"/>
  </hyperlink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22B74-33C3-4BDA-9216-08E61363A9AE}">
  <dimension ref="A2:AF74"/>
  <sheetViews>
    <sheetView showGridLines="0" rightToLeft="1" topLeftCell="A40" zoomScale="80" zoomScaleNormal="80" workbookViewId="0">
      <selection activeCell="P82" sqref="P82"/>
    </sheetView>
  </sheetViews>
  <sheetFormatPr defaultRowHeight="14"/>
  <cols>
    <col min="6" max="6" width="13" customWidth="1"/>
    <col min="17" max="17" width="12.33203125" customWidth="1"/>
    <col min="23" max="23" width="9.4140625" bestFit="1" customWidth="1"/>
  </cols>
  <sheetData>
    <row r="2" spans="1:31">
      <c r="T2" s="54"/>
      <c r="U2" s="54"/>
      <c r="V2" s="54"/>
      <c r="W2" s="54"/>
      <c r="X2" s="54"/>
      <c r="Y2" s="54"/>
      <c r="Z2" s="54"/>
      <c r="AA2" s="54"/>
      <c r="AB2" s="54"/>
      <c r="AC2" s="54"/>
      <c r="AD2" s="54"/>
      <c r="AE2" s="54"/>
    </row>
    <row r="3" spans="1:31">
      <c r="T3" s="54"/>
      <c r="U3" s="54"/>
      <c r="V3" s="54"/>
      <c r="W3" s="54"/>
      <c r="X3" s="54"/>
      <c r="Y3" s="54"/>
      <c r="Z3" s="54"/>
      <c r="AA3" s="54"/>
      <c r="AB3" s="54"/>
      <c r="AC3" s="54"/>
      <c r="AD3" s="54"/>
      <c r="AE3" s="54"/>
    </row>
    <row r="4" spans="1:31">
      <c r="T4" s="54"/>
      <c r="U4" s="54"/>
      <c r="V4" s="54"/>
      <c r="W4" s="54"/>
      <c r="X4" s="54"/>
      <c r="Y4" s="54"/>
      <c r="Z4" s="54"/>
      <c r="AA4" s="54"/>
      <c r="AB4" s="54"/>
      <c r="AC4" s="54"/>
      <c r="AD4" s="54"/>
      <c r="AE4" s="54"/>
    </row>
    <row r="5" spans="1:31">
      <c r="T5" s="54"/>
      <c r="U5" s="54"/>
      <c r="V5" s="54"/>
      <c r="W5" s="54"/>
      <c r="X5" s="54"/>
      <c r="Y5" s="54"/>
      <c r="Z5" s="54"/>
      <c r="AA5" s="54"/>
      <c r="AB5" s="54"/>
      <c r="AC5" s="54"/>
      <c r="AD5" s="54"/>
      <c r="AE5" s="54"/>
    </row>
    <row r="6" spans="1:31">
      <c r="T6" s="54"/>
      <c r="U6" s="54"/>
      <c r="V6" s="54"/>
      <c r="W6" s="54"/>
      <c r="X6" s="54"/>
      <c r="Y6" s="54"/>
      <c r="Z6" s="54"/>
      <c r="AA6" s="54"/>
      <c r="AB6" s="54"/>
      <c r="AC6" s="54"/>
      <c r="AD6" s="54"/>
      <c r="AE6" s="54"/>
    </row>
    <row r="7" spans="1:31">
      <c r="T7" s="54"/>
      <c r="U7" s="54"/>
      <c r="V7" s="54"/>
      <c r="W7" s="54"/>
      <c r="X7" s="54"/>
      <c r="Y7" s="54"/>
      <c r="Z7" s="54"/>
      <c r="AA7" s="54"/>
      <c r="AB7" s="54"/>
      <c r="AC7" s="54"/>
      <c r="AD7" s="54"/>
      <c r="AE7" s="54"/>
    </row>
    <row r="8" spans="1:31">
      <c r="T8" s="54"/>
      <c r="U8" s="54"/>
      <c r="V8" s="54"/>
      <c r="W8" s="54"/>
      <c r="X8" s="54"/>
      <c r="Y8" s="54"/>
      <c r="Z8" s="54"/>
      <c r="AA8" s="54"/>
      <c r="AB8" s="54"/>
      <c r="AC8" s="54"/>
      <c r="AD8" s="54"/>
      <c r="AE8" s="54"/>
    </row>
    <row r="9" spans="1:31">
      <c r="T9" s="54"/>
      <c r="U9" s="54"/>
      <c r="V9" s="54"/>
      <c r="W9" s="54"/>
      <c r="X9" s="54"/>
      <c r="Y9" s="54"/>
      <c r="Z9" s="54"/>
      <c r="AA9" s="54"/>
      <c r="AB9" s="54"/>
      <c r="AC9" s="54"/>
      <c r="AD9" s="54"/>
      <c r="AE9" s="54"/>
    </row>
    <row r="10" spans="1:31" s="72" customFormat="1" ht="36">
      <c r="A10" s="71" t="s">
        <v>94</v>
      </c>
      <c r="O10" s="79"/>
      <c r="P10" s="79"/>
      <c r="Q10" s="80" t="s">
        <v>268</v>
      </c>
      <c r="T10" s="176"/>
      <c r="U10" s="176"/>
      <c r="V10" s="176"/>
      <c r="W10" s="176"/>
      <c r="X10" s="176"/>
      <c r="Y10" s="176"/>
      <c r="Z10" s="176"/>
      <c r="AA10" s="176"/>
      <c r="AB10" s="176"/>
      <c r="AC10" s="176"/>
      <c r="AD10" s="176"/>
      <c r="AE10" s="176"/>
    </row>
    <row r="11" spans="1:31" s="72" customFormat="1" ht="36">
      <c r="A11" s="81" t="s">
        <v>242</v>
      </c>
      <c r="N11" s="82"/>
      <c r="Q11" s="83" t="s">
        <v>243</v>
      </c>
      <c r="T11" s="176"/>
      <c r="U11" s="176"/>
      <c r="V11" s="176"/>
      <c r="W11" s="176"/>
      <c r="X11" s="176"/>
      <c r="Y11" s="176"/>
      <c r="Z11" s="176"/>
      <c r="AA11" s="176"/>
      <c r="AB11" s="176"/>
      <c r="AC11" s="176"/>
      <c r="AD11" s="176"/>
      <c r="AE11" s="176"/>
    </row>
    <row r="12" spans="1:31" ht="25.5">
      <c r="A12" s="24" t="s">
        <v>40</v>
      </c>
      <c r="Q12" s="6" t="s">
        <v>6</v>
      </c>
      <c r="T12" s="54"/>
      <c r="U12" s="54"/>
      <c r="V12" s="54"/>
      <c r="W12" s="54"/>
      <c r="X12" s="54"/>
      <c r="Y12" s="54"/>
      <c r="Z12" s="54"/>
      <c r="AA12" s="54"/>
      <c r="AB12" s="54"/>
      <c r="AC12" s="54"/>
      <c r="AD12" s="54"/>
      <c r="AE12" s="54"/>
    </row>
    <row r="13" spans="1:31">
      <c r="T13" s="54"/>
      <c r="U13" s="54"/>
      <c r="V13" s="54"/>
      <c r="W13" s="54"/>
      <c r="X13" s="54"/>
      <c r="Y13" s="54"/>
      <c r="Z13" s="54"/>
      <c r="AA13" s="54"/>
      <c r="AB13" s="54"/>
      <c r="AC13" s="54"/>
      <c r="AD13" s="54"/>
      <c r="AE13" s="54"/>
    </row>
    <row r="14" spans="1:31">
      <c r="T14" s="54"/>
      <c r="U14" s="54"/>
      <c r="V14" s="54"/>
      <c r="W14" s="54"/>
      <c r="X14" s="54"/>
      <c r="Y14" s="54"/>
      <c r="Z14" s="54"/>
      <c r="AA14" s="54"/>
      <c r="AB14" s="54"/>
      <c r="AC14" s="54"/>
      <c r="AD14" s="54"/>
      <c r="AE14" s="54"/>
    </row>
    <row r="15" spans="1:31">
      <c r="T15" s="54"/>
      <c r="U15" s="54"/>
      <c r="V15" s="54"/>
      <c r="W15" s="54"/>
      <c r="X15" s="54"/>
      <c r="Y15" s="54"/>
      <c r="Z15" s="54"/>
      <c r="AA15" s="54"/>
      <c r="AB15" s="54"/>
      <c r="AC15" s="54"/>
      <c r="AD15" s="54"/>
      <c r="AE15" s="54"/>
    </row>
    <row r="16" spans="1:31">
      <c r="L16" s="54"/>
      <c r="M16" s="54"/>
      <c r="N16" s="54"/>
      <c r="O16" s="54"/>
      <c r="P16" s="54"/>
      <c r="Q16" s="54"/>
      <c r="R16" s="54"/>
      <c r="S16" s="54"/>
      <c r="T16" s="54"/>
      <c r="U16" s="54"/>
      <c r="V16" s="54"/>
      <c r="W16" s="177"/>
      <c r="X16" s="54"/>
      <c r="Y16" s="54"/>
      <c r="Z16" s="54"/>
      <c r="AA16" s="54"/>
      <c r="AB16" s="54"/>
      <c r="AC16" s="54"/>
      <c r="AD16" s="54"/>
      <c r="AE16" s="54"/>
    </row>
    <row r="17" spans="12:31">
      <c r="L17" s="54"/>
      <c r="M17" s="54"/>
      <c r="N17" s="54"/>
      <c r="O17" s="54"/>
      <c r="P17" s="54"/>
      <c r="Q17" s="54"/>
      <c r="R17" s="54"/>
      <c r="S17" s="54"/>
      <c r="T17" s="54"/>
      <c r="U17" s="54"/>
      <c r="V17" s="54"/>
      <c r="W17" s="177"/>
      <c r="X17" s="54"/>
      <c r="Y17" s="54"/>
      <c r="Z17" s="54"/>
      <c r="AA17" s="54"/>
      <c r="AB17" s="54"/>
      <c r="AC17" s="54"/>
      <c r="AD17" s="54"/>
      <c r="AE17" s="54"/>
    </row>
    <row r="18" spans="12:31">
      <c r="L18" s="54"/>
      <c r="M18" s="54"/>
      <c r="N18" s="54"/>
      <c r="O18" s="55"/>
      <c r="P18" s="55"/>
      <c r="Q18" s="55"/>
      <c r="R18" s="55"/>
      <c r="S18" s="55"/>
      <c r="T18" s="54"/>
      <c r="U18" s="178"/>
      <c r="V18" s="54"/>
      <c r="W18" s="177"/>
      <c r="X18" s="54"/>
      <c r="Y18" s="54"/>
      <c r="Z18" s="54"/>
      <c r="AA18" s="54"/>
      <c r="AB18" s="54"/>
      <c r="AC18" s="54"/>
      <c r="AD18" s="54"/>
      <c r="AE18" s="54"/>
    </row>
    <row r="19" spans="12:31">
      <c r="L19" s="54"/>
      <c r="M19" s="54"/>
      <c r="N19" s="54"/>
      <c r="O19" s="55"/>
      <c r="R19" s="55"/>
      <c r="S19" s="55"/>
      <c r="T19" s="54"/>
      <c r="U19" s="178"/>
      <c r="V19" s="54"/>
      <c r="W19" s="54"/>
      <c r="X19" s="54"/>
      <c r="Y19" s="54"/>
      <c r="Z19" s="54"/>
      <c r="AA19" s="54"/>
      <c r="AB19" s="54"/>
      <c r="AC19" s="54"/>
      <c r="AD19" s="54"/>
      <c r="AE19" s="54"/>
    </row>
    <row r="20" spans="12:31">
      <c r="L20" s="54"/>
      <c r="M20" s="54"/>
      <c r="N20" s="54"/>
      <c r="O20" s="55"/>
      <c r="R20" s="55"/>
      <c r="S20" s="55"/>
      <c r="T20" s="54"/>
      <c r="U20" s="178"/>
      <c r="V20" s="54"/>
      <c r="W20" s="54"/>
      <c r="X20" s="54"/>
      <c r="Y20" s="54"/>
      <c r="Z20" s="54"/>
      <c r="AA20" s="54"/>
      <c r="AB20" s="54"/>
      <c r="AC20" s="54"/>
      <c r="AD20" s="54"/>
      <c r="AE20" s="54"/>
    </row>
    <row r="21" spans="12:31">
      <c r="L21" s="54"/>
      <c r="M21" s="54"/>
      <c r="N21" s="54"/>
      <c r="O21" s="55"/>
      <c r="R21" s="55"/>
      <c r="S21" s="55"/>
      <c r="T21" s="54"/>
      <c r="U21" s="54"/>
      <c r="V21" s="54"/>
      <c r="W21" s="54"/>
      <c r="X21" s="54"/>
      <c r="Y21" s="54"/>
      <c r="Z21" s="54"/>
      <c r="AA21" s="54"/>
      <c r="AB21" s="54"/>
      <c r="AC21" s="54"/>
      <c r="AD21" s="54"/>
      <c r="AE21" s="54"/>
    </row>
    <row r="22" spans="12:31">
      <c r="L22" s="54"/>
      <c r="M22" s="54"/>
      <c r="N22" s="54"/>
      <c r="O22" s="55"/>
      <c r="R22" s="55"/>
      <c r="S22" s="55"/>
      <c r="T22" s="54"/>
      <c r="U22" s="54"/>
      <c r="V22" s="54"/>
      <c r="W22" s="54"/>
      <c r="X22" s="54"/>
      <c r="Y22" s="54"/>
      <c r="Z22" s="54"/>
      <c r="AA22" s="54"/>
      <c r="AB22" s="54"/>
      <c r="AC22" s="54"/>
      <c r="AD22" s="54"/>
      <c r="AE22" s="54"/>
    </row>
    <row r="23" spans="12:31">
      <c r="L23" s="54"/>
      <c r="M23" s="54"/>
      <c r="N23" s="54"/>
      <c r="O23" s="55"/>
      <c r="R23" s="55"/>
      <c r="S23" s="55"/>
      <c r="T23" s="54"/>
      <c r="U23" s="54"/>
      <c r="V23" s="54"/>
      <c r="W23" s="54"/>
      <c r="X23" s="54"/>
      <c r="Y23" s="54"/>
      <c r="Z23" s="54"/>
      <c r="AA23" s="54"/>
      <c r="AB23" s="54"/>
      <c r="AC23" s="54"/>
      <c r="AD23" s="54"/>
      <c r="AE23" s="54"/>
    </row>
    <row r="24" spans="12:31">
      <c r="L24" s="54"/>
      <c r="M24" s="54"/>
      <c r="N24" s="54"/>
      <c r="O24" s="55"/>
      <c r="R24" s="55"/>
      <c r="S24" s="55"/>
      <c r="T24" s="54"/>
      <c r="U24" s="54"/>
      <c r="V24" s="54"/>
      <c r="W24" s="54"/>
      <c r="X24" s="54"/>
      <c r="Y24" s="54"/>
      <c r="Z24" s="54"/>
      <c r="AA24" s="54"/>
      <c r="AB24" s="54"/>
      <c r="AC24" s="54"/>
      <c r="AD24" s="54"/>
      <c r="AE24" s="54"/>
    </row>
    <row r="25" spans="12:31">
      <c r="L25" s="54"/>
      <c r="M25" s="54"/>
      <c r="N25" s="54"/>
      <c r="O25" s="55"/>
      <c r="P25" s="55"/>
      <c r="Q25" s="55"/>
      <c r="R25" s="55"/>
      <c r="S25" s="55"/>
      <c r="T25" s="54"/>
      <c r="U25" s="54"/>
      <c r="V25" s="54"/>
      <c r="W25" s="54"/>
      <c r="X25" s="54"/>
      <c r="Y25" s="54"/>
      <c r="Z25" s="54"/>
      <c r="AA25" s="54"/>
      <c r="AB25" s="54"/>
      <c r="AC25" s="54"/>
      <c r="AD25" s="54"/>
      <c r="AE25" s="54"/>
    </row>
    <row r="26" spans="12:31">
      <c r="L26" s="54"/>
      <c r="M26" s="54"/>
      <c r="N26" s="54"/>
      <c r="O26" s="54"/>
      <c r="P26" s="54"/>
      <c r="Q26" s="54"/>
      <c r="R26" s="54"/>
      <c r="S26" s="54"/>
      <c r="T26" s="54"/>
      <c r="U26" s="54"/>
      <c r="V26" s="54"/>
      <c r="W26" s="54"/>
      <c r="X26" s="54"/>
      <c r="Y26" s="54"/>
      <c r="Z26" s="54"/>
      <c r="AA26" s="54"/>
      <c r="AB26" s="54"/>
      <c r="AC26" s="54"/>
      <c r="AD26" s="54"/>
      <c r="AE26" s="54"/>
    </row>
    <row r="27" spans="12:31">
      <c r="T27" s="54"/>
      <c r="U27" s="54"/>
      <c r="V27" s="54"/>
      <c r="W27" s="54"/>
      <c r="X27" s="54"/>
      <c r="Y27" s="54"/>
      <c r="Z27" s="54"/>
      <c r="AA27" s="54"/>
      <c r="AB27" s="54"/>
      <c r="AC27" s="54"/>
      <c r="AD27" s="54"/>
      <c r="AE27" s="54"/>
    </row>
    <row r="28" spans="12:31">
      <c r="T28" s="54"/>
      <c r="U28" s="54"/>
      <c r="V28" s="54"/>
      <c r="W28" s="54"/>
      <c r="X28" s="54"/>
      <c r="Y28" s="54"/>
      <c r="Z28" s="54"/>
      <c r="AA28" s="54"/>
      <c r="AB28" s="54"/>
      <c r="AC28" s="54"/>
      <c r="AD28" s="54"/>
      <c r="AE28" s="54"/>
    </row>
    <row r="29" spans="12:31">
      <c r="T29" s="54"/>
      <c r="U29" s="54"/>
      <c r="V29" s="54"/>
      <c r="W29" s="54"/>
      <c r="X29" s="54"/>
      <c r="Y29" s="54"/>
      <c r="Z29" s="54"/>
      <c r="AA29" s="54"/>
      <c r="AB29" s="54"/>
      <c r="AC29" s="54"/>
      <c r="AD29" s="54"/>
      <c r="AE29" s="54"/>
    </row>
    <row r="30" spans="12:31">
      <c r="T30" s="54"/>
      <c r="U30" s="54"/>
      <c r="V30" s="54"/>
      <c r="W30" s="54"/>
      <c r="X30" s="54"/>
      <c r="Y30" s="54"/>
      <c r="Z30" s="54"/>
      <c r="AA30" s="54"/>
      <c r="AB30" s="54"/>
      <c r="AC30" s="54"/>
      <c r="AD30" s="54"/>
      <c r="AE30" s="54"/>
    </row>
    <row r="37" spans="1:32" ht="26.5">
      <c r="A37" s="48" t="s">
        <v>254</v>
      </c>
      <c r="O37" s="49" t="s">
        <v>253</v>
      </c>
    </row>
    <row r="41" spans="1:32" ht="36">
      <c r="Q41" s="80" t="s">
        <v>255</v>
      </c>
      <c r="R41" s="71"/>
      <c r="AF41" s="83"/>
    </row>
    <row r="42" spans="1:32" ht="36">
      <c r="A42" s="81" t="s">
        <v>258</v>
      </c>
      <c r="B42" s="81"/>
      <c r="Q42" s="83" t="s">
        <v>259</v>
      </c>
      <c r="R42" s="74"/>
      <c r="AF42" s="73"/>
    </row>
    <row r="43" spans="1:32" ht="25.5">
      <c r="A43" s="24" t="s">
        <v>40</v>
      </c>
      <c r="Q43" s="6" t="s">
        <v>6</v>
      </c>
      <c r="R43" s="24"/>
    </row>
    <row r="44" spans="1:32" ht="25.5">
      <c r="AF44" s="6"/>
    </row>
    <row r="47" spans="1:32">
      <c r="L47" s="54"/>
      <c r="M47" s="54"/>
      <c r="N47" s="54"/>
      <c r="O47" s="54"/>
      <c r="P47" s="54"/>
      <c r="Q47" s="54"/>
    </row>
    <row r="48" spans="1:32">
      <c r="L48" s="54"/>
      <c r="M48" s="54"/>
      <c r="N48" s="54"/>
      <c r="O48" s="54"/>
      <c r="P48" s="54"/>
      <c r="Q48" s="54"/>
    </row>
    <row r="49" spans="12:17">
      <c r="L49" s="54"/>
      <c r="M49" s="54"/>
      <c r="N49" s="54"/>
      <c r="O49" s="55"/>
      <c r="P49" s="55"/>
      <c r="Q49" s="55"/>
    </row>
    <row r="50" spans="12:17">
      <c r="L50" s="54"/>
      <c r="M50" s="54"/>
      <c r="N50" s="54"/>
      <c r="O50" s="55"/>
    </row>
    <row r="51" spans="12:17">
      <c r="L51" s="54"/>
      <c r="M51" s="54"/>
      <c r="N51" s="54"/>
      <c r="O51" s="55"/>
    </row>
    <row r="52" spans="12:17">
      <c r="L52" s="54"/>
      <c r="M52" s="54"/>
      <c r="N52" s="54"/>
      <c r="O52" s="55"/>
    </row>
    <row r="53" spans="12:17">
      <c r="L53" s="54"/>
      <c r="M53" s="54"/>
      <c r="N53" s="54"/>
      <c r="O53" s="55"/>
    </row>
    <row r="54" spans="12:17">
      <c r="L54" s="54"/>
      <c r="M54" s="54"/>
      <c r="N54" s="54"/>
      <c r="O54" s="55"/>
    </row>
    <row r="55" spans="12:17">
      <c r="L55" s="54"/>
      <c r="M55" s="54"/>
      <c r="N55" s="54"/>
      <c r="O55" s="55"/>
    </row>
    <row r="56" spans="12:17">
      <c r="L56" s="54"/>
      <c r="M56" s="54"/>
      <c r="N56" s="54"/>
      <c r="O56" s="55"/>
      <c r="P56" s="55"/>
      <c r="Q56" s="55"/>
    </row>
    <row r="57" spans="12:17">
      <c r="L57" s="54"/>
      <c r="M57" s="54"/>
      <c r="N57" s="54"/>
      <c r="O57" s="54"/>
      <c r="P57" s="54"/>
      <c r="Q57" s="54"/>
    </row>
    <row r="68" spans="1:18" ht="26.5">
      <c r="A68" s="48" t="s">
        <v>254</v>
      </c>
      <c r="O68" s="49" t="s">
        <v>253</v>
      </c>
    </row>
    <row r="72" spans="1:18" ht="25.5">
      <c r="A72" s="153" t="s">
        <v>256</v>
      </c>
      <c r="R72" s="6" t="s">
        <v>257</v>
      </c>
    </row>
    <row r="74" spans="1:18" ht="26.5">
      <c r="A74" s="48"/>
      <c r="O74" s="49"/>
    </row>
  </sheetData>
  <conditionalFormatting sqref="U20">
    <cfRule type="cellIs" dxfId="3" priority="1" operator="lessThan">
      <formula>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43A7-A576-447D-BEAB-2A5662133F3B}">
  <dimension ref="A1:E10"/>
  <sheetViews>
    <sheetView showGridLines="0" rightToLeft="1" zoomScale="90" zoomScaleNormal="90" workbookViewId="0">
      <selection activeCell="J11" sqref="J11"/>
    </sheetView>
  </sheetViews>
  <sheetFormatPr defaultRowHeight="14"/>
  <cols>
    <col min="1" max="1" width="41" customWidth="1"/>
    <col min="2" max="5" width="23.4140625" customWidth="1"/>
  </cols>
  <sheetData>
    <row r="1" spans="1:5" ht="96" customHeight="1"/>
    <row r="2" spans="1:5" ht="30.75" customHeight="1">
      <c r="A2" s="102" t="s">
        <v>156</v>
      </c>
      <c r="B2" s="72"/>
      <c r="C2" s="72"/>
      <c r="D2" s="72"/>
      <c r="E2" s="67" t="s">
        <v>229</v>
      </c>
    </row>
    <row r="3" spans="1:5" ht="31.5">
      <c r="A3" s="103" t="s">
        <v>221</v>
      </c>
    </row>
    <row r="4" spans="1:5" ht="25.5">
      <c r="A4" s="24" t="s">
        <v>40</v>
      </c>
      <c r="E4" s="6" t="s">
        <v>6</v>
      </c>
    </row>
    <row r="5" spans="1:5" ht="68.25" customHeight="1">
      <c r="A5" s="190" t="s">
        <v>0</v>
      </c>
      <c r="B5" s="5" t="s">
        <v>202</v>
      </c>
      <c r="C5" s="5" t="s">
        <v>222</v>
      </c>
      <c r="D5" s="5" t="s">
        <v>223</v>
      </c>
      <c r="E5" s="190" t="s">
        <v>5</v>
      </c>
    </row>
    <row r="6" spans="1:5" ht="97.5" customHeight="1">
      <c r="A6" s="190"/>
      <c r="B6" s="7" t="s">
        <v>196</v>
      </c>
      <c r="C6" s="7" t="s">
        <v>224</v>
      </c>
      <c r="D6" s="7" t="s">
        <v>225</v>
      </c>
      <c r="E6" s="190"/>
    </row>
    <row r="7" spans="1:5" ht="27">
      <c r="A7" s="3" t="s">
        <v>1</v>
      </c>
      <c r="B7" s="137">
        <v>1172000</v>
      </c>
      <c r="C7" s="137">
        <v>1259095</v>
      </c>
      <c r="D7" s="137">
        <v>1183999.8572320135</v>
      </c>
      <c r="E7" s="4" t="s">
        <v>3</v>
      </c>
    </row>
    <row r="8" spans="1:5" ht="27">
      <c r="A8" s="1" t="s">
        <v>2</v>
      </c>
      <c r="B8" s="138">
        <v>1251000</v>
      </c>
      <c r="C8" s="138">
        <v>1374720</v>
      </c>
      <c r="D8" s="138">
        <v>1285000</v>
      </c>
      <c r="E8" s="2" t="s">
        <v>4</v>
      </c>
    </row>
    <row r="9" spans="1:5" ht="27.5" thickBot="1">
      <c r="A9" s="181" t="s">
        <v>282</v>
      </c>
      <c r="B9" s="53">
        <f>B7-B8</f>
        <v>-79000</v>
      </c>
      <c r="C9" s="53">
        <v>-115625</v>
      </c>
      <c r="D9" s="53">
        <v>-101000.14276798652</v>
      </c>
      <c r="E9" s="121" t="s">
        <v>277</v>
      </c>
    </row>
    <row r="10" spans="1:5">
      <c r="B10" s="140"/>
    </row>
  </sheetData>
  <mergeCells count="2">
    <mergeCell ref="E5:E6"/>
    <mergeCell ref="A5:A6"/>
  </mergeCells>
  <conditionalFormatting sqref="D9">
    <cfRule type="cellIs" dxfId="2" priority="5" operator="lessThan">
      <formula>0</formula>
    </cfRule>
  </conditionalFormatting>
  <conditionalFormatting sqref="B9">
    <cfRule type="cellIs" dxfId="1" priority="2" operator="lessThan">
      <formula>0</formula>
    </cfRule>
  </conditionalFormatting>
  <conditionalFormatting sqref="C9">
    <cfRule type="cellIs" dxfId="0" priority="1" operator="lessThan">
      <formula>0</formula>
    </cfRule>
  </conditionalFormatting>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F5F04-8FA2-4CEE-B3BF-A422D2949AF9}">
  <dimension ref="A1:F53"/>
  <sheetViews>
    <sheetView showGridLines="0" rightToLeft="1" topLeftCell="A13" zoomScale="80" zoomScaleNormal="80" workbookViewId="0">
      <selection activeCell="F10" sqref="F10"/>
    </sheetView>
  </sheetViews>
  <sheetFormatPr defaultRowHeight="14"/>
  <cols>
    <col min="1" max="1" width="64.6640625" customWidth="1"/>
    <col min="2" max="2" width="19.4140625" customWidth="1"/>
    <col min="3" max="3" width="39.33203125" customWidth="1"/>
    <col min="4" max="4" width="39.6640625" customWidth="1"/>
    <col min="5" max="5" width="71.08203125" style="9" bestFit="1" customWidth="1"/>
    <col min="6" max="6" width="70.6640625" bestFit="1" customWidth="1"/>
  </cols>
  <sheetData>
    <row r="1" spans="1:6" ht="96" customHeight="1"/>
    <row r="2" spans="1:6" ht="36">
      <c r="A2" s="69" t="s">
        <v>7</v>
      </c>
      <c r="B2" s="69"/>
      <c r="C2" s="70"/>
      <c r="E2" s="69" t="s">
        <v>41</v>
      </c>
    </row>
    <row r="3" spans="1:6" ht="36">
      <c r="A3" s="71" t="s">
        <v>283</v>
      </c>
      <c r="B3" s="71"/>
      <c r="C3" s="72"/>
      <c r="D3" s="72"/>
      <c r="E3" s="146" t="s">
        <v>284</v>
      </c>
    </row>
    <row r="4" spans="1:6" ht="25.5">
      <c r="A4" s="24" t="s">
        <v>40</v>
      </c>
      <c r="E4" s="6" t="s">
        <v>6</v>
      </c>
    </row>
    <row r="5" spans="1:6" ht="20.149999999999999" customHeight="1">
      <c r="A5" s="197" t="s">
        <v>39</v>
      </c>
      <c r="B5" s="156" t="s">
        <v>95</v>
      </c>
      <c r="C5" s="156" t="s">
        <v>267</v>
      </c>
      <c r="D5" s="156"/>
      <c r="E5" s="191" t="s">
        <v>8</v>
      </c>
    </row>
    <row r="6" spans="1:6" s="46" customFormat="1" ht="20.149999999999999" customHeight="1">
      <c r="A6" s="197"/>
      <c r="B6" s="156">
        <v>2025</v>
      </c>
      <c r="C6" s="156">
        <v>2025</v>
      </c>
      <c r="D6" s="156" t="s">
        <v>19</v>
      </c>
      <c r="E6" s="191"/>
      <c r="F6"/>
    </row>
    <row r="7" spans="1:6" s="46" customFormat="1" ht="27">
      <c r="A7" s="3" t="s">
        <v>21</v>
      </c>
      <c r="B7" s="157">
        <v>149809.66592577999</v>
      </c>
      <c r="C7" s="157">
        <v>151733.80346562</v>
      </c>
      <c r="D7" s="157">
        <v>301543.46939139999</v>
      </c>
      <c r="E7" s="4" t="s">
        <v>25</v>
      </c>
      <c r="F7"/>
    </row>
    <row r="8" spans="1:6" s="46" customFormat="1" ht="27" customHeight="1">
      <c r="A8" s="25" t="s">
        <v>114</v>
      </c>
      <c r="B8" s="158">
        <v>6697.9431882099998</v>
      </c>
      <c r="C8" s="158">
        <v>13728.72825638</v>
      </c>
      <c r="D8" s="158">
        <v>20426.67144459</v>
      </c>
      <c r="E8" s="26" t="s">
        <v>157</v>
      </c>
      <c r="F8"/>
    </row>
    <row r="9" spans="1:6" s="46" customFormat="1" ht="27" customHeight="1">
      <c r="A9" s="25" t="s">
        <v>91</v>
      </c>
      <c r="B9" s="158">
        <v>71560.951450960012</v>
      </c>
      <c r="C9" s="158">
        <v>74949.551308199996</v>
      </c>
      <c r="D9" s="158">
        <v>146510.50275916001</v>
      </c>
      <c r="E9" s="26" t="s">
        <v>140</v>
      </c>
      <c r="F9"/>
    </row>
    <row r="10" spans="1:6" s="46" customFormat="1" ht="27" customHeight="1">
      <c r="A10" s="25" t="s">
        <v>92</v>
      </c>
      <c r="B10" s="158">
        <v>5558.4093444999999</v>
      </c>
      <c r="C10" s="158">
        <v>6323.2972554400003</v>
      </c>
      <c r="D10" s="158">
        <v>11881.70659994</v>
      </c>
      <c r="E10" s="26" t="s">
        <v>158</v>
      </c>
      <c r="F10"/>
    </row>
    <row r="11" spans="1:6" s="46" customFormat="1" ht="27" customHeight="1">
      <c r="A11" s="25" t="s">
        <v>93</v>
      </c>
      <c r="B11" s="158">
        <v>4582.8168988300004</v>
      </c>
      <c r="C11" s="158">
        <v>25990.661574470003</v>
      </c>
      <c r="D11" s="158">
        <v>30573.478473300005</v>
      </c>
      <c r="E11" s="26" t="s">
        <v>144</v>
      </c>
      <c r="F11"/>
    </row>
    <row r="12" spans="1:6" s="46" customFormat="1" ht="27.75" customHeight="1">
      <c r="A12" s="25" t="s">
        <v>22</v>
      </c>
      <c r="B12" s="158">
        <v>25405.8514655</v>
      </c>
      <c r="C12" s="158">
        <v>28868.469825800006</v>
      </c>
      <c r="D12" s="158">
        <v>54274.321291300002</v>
      </c>
      <c r="E12" s="26" t="s">
        <v>26</v>
      </c>
      <c r="F12"/>
    </row>
    <row r="13" spans="1:6" s="46" customFormat="1" ht="27">
      <c r="A13" s="15" t="s">
        <v>23</v>
      </c>
      <c r="B13" s="161">
        <v>113805.97234800001</v>
      </c>
      <c r="C13" s="161">
        <v>149860.70822029002</v>
      </c>
      <c r="D13" s="161">
        <v>263666.68056829</v>
      </c>
      <c r="E13" s="16" t="s">
        <v>27</v>
      </c>
      <c r="F13"/>
    </row>
    <row r="14" spans="1:6" s="46" customFormat="1" ht="27">
      <c r="A14" s="13" t="s">
        <v>89</v>
      </c>
      <c r="B14" s="162">
        <v>263615.63827378</v>
      </c>
      <c r="C14" s="162">
        <v>301594.51168591005</v>
      </c>
      <c r="D14" s="162">
        <v>565210.14995968994</v>
      </c>
      <c r="E14" s="14" t="s">
        <v>28</v>
      </c>
      <c r="F14"/>
    </row>
    <row r="15" spans="1:6" ht="26.5">
      <c r="A15" s="11"/>
      <c r="B15" s="11"/>
      <c r="E15" s="10"/>
    </row>
    <row r="16" spans="1:6" ht="26.5">
      <c r="A16" s="11"/>
      <c r="B16" s="11"/>
      <c r="E16" s="10"/>
    </row>
    <row r="17" spans="1:6" ht="36">
      <c r="A17" s="71" t="s">
        <v>244</v>
      </c>
      <c r="B17" s="71"/>
      <c r="C17" s="72"/>
      <c r="D17" s="72"/>
      <c r="E17" s="146" t="s">
        <v>245</v>
      </c>
    </row>
    <row r="18" spans="1:6" ht="18.75" customHeight="1">
      <c r="A18" s="74" t="s">
        <v>108</v>
      </c>
      <c r="B18" s="74"/>
      <c r="C18" s="72"/>
      <c r="D18" s="72"/>
      <c r="E18" s="75"/>
    </row>
    <row r="19" spans="1:6" ht="25.5">
      <c r="A19" s="24" t="s">
        <v>40</v>
      </c>
      <c r="B19" s="24"/>
      <c r="E19" s="6" t="s">
        <v>6</v>
      </c>
    </row>
    <row r="20" spans="1:6" ht="32">
      <c r="A20" s="191" t="s">
        <v>39</v>
      </c>
      <c r="B20" s="155" t="s">
        <v>111</v>
      </c>
      <c r="C20" s="78" t="s">
        <v>267</v>
      </c>
      <c r="D20" s="78" t="s">
        <v>267</v>
      </c>
      <c r="E20" s="191" t="s">
        <v>8</v>
      </c>
    </row>
    <row r="21" spans="1:6" ht="32">
      <c r="A21" s="191"/>
      <c r="B21" s="155" t="s">
        <v>110</v>
      </c>
      <c r="C21" s="78">
        <v>2025</v>
      </c>
      <c r="D21" s="78">
        <v>2024</v>
      </c>
      <c r="E21" s="191"/>
    </row>
    <row r="22" spans="1:6" ht="27">
      <c r="A22" s="3" t="s">
        <v>21</v>
      </c>
      <c r="B22" s="57">
        <f t="shared" ref="B22:B29" si="0">C22/D22-1</f>
        <v>-0.28760049472293669</v>
      </c>
      <c r="C22" s="157">
        <v>151733.80346562</v>
      </c>
      <c r="D22" s="157">
        <v>212989.76535168753</v>
      </c>
      <c r="E22" s="4" t="s">
        <v>25</v>
      </c>
      <c r="F22" s="123"/>
    </row>
    <row r="23" spans="1:6" ht="26.5">
      <c r="A23" s="25" t="s">
        <v>90</v>
      </c>
      <c r="B23" s="147">
        <f t="shared" si="0"/>
        <v>6.8354923288906688E-2</v>
      </c>
      <c r="C23" s="148">
        <v>13728.72825638</v>
      </c>
      <c r="D23" s="158">
        <v>12850.343979429999</v>
      </c>
      <c r="E23" s="26" t="s">
        <v>157</v>
      </c>
      <c r="F23" s="123"/>
    </row>
    <row r="24" spans="1:6" ht="26.5">
      <c r="A24" s="25" t="s">
        <v>91</v>
      </c>
      <c r="B24" s="147">
        <f t="shared" si="0"/>
        <v>6.8799492086679015E-2</v>
      </c>
      <c r="C24" s="148">
        <v>74949.551308199996</v>
      </c>
      <c r="D24" s="158">
        <v>70124.987767229992</v>
      </c>
      <c r="E24" s="26" t="s">
        <v>140</v>
      </c>
      <c r="F24" s="123"/>
    </row>
    <row r="25" spans="1:6" ht="26.5">
      <c r="A25" s="25" t="s">
        <v>92</v>
      </c>
      <c r="B25" s="147">
        <f t="shared" si="0"/>
        <v>0.1585050754261994</v>
      </c>
      <c r="C25" s="148">
        <v>6323.2972554400003</v>
      </c>
      <c r="D25" s="158">
        <v>5458.1523979200001</v>
      </c>
      <c r="E25" s="26" t="s">
        <v>158</v>
      </c>
      <c r="F25" s="123"/>
    </row>
    <row r="26" spans="1:6" ht="26.5">
      <c r="A26" s="25" t="s">
        <v>93</v>
      </c>
      <c r="B26" s="58">
        <f t="shared" si="0"/>
        <v>6.0561084929952047E-2</v>
      </c>
      <c r="C26" s="148">
        <v>25990.661574470003</v>
      </c>
      <c r="D26" s="158">
        <v>24506.520127679996</v>
      </c>
      <c r="E26" s="26" t="s">
        <v>144</v>
      </c>
      <c r="F26" s="123"/>
    </row>
    <row r="27" spans="1:6" ht="26.5">
      <c r="A27" s="25" t="s">
        <v>22</v>
      </c>
      <c r="B27" s="173">
        <f t="shared" si="0"/>
        <v>4.3612461590731399E-2</v>
      </c>
      <c r="C27" s="158">
        <v>28868.469825800006</v>
      </c>
      <c r="D27" s="158">
        <v>27662.059325927461</v>
      </c>
      <c r="E27" s="26" t="s">
        <v>26</v>
      </c>
      <c r="F27" s="123"/>
    </row>
    <row r="28" spans="1:6" ht="27">
      <c r="A28" s="15" t="s">
        <v>23</v>
      </c>
      <c r="B28" s="59">
        <f t="shared" si="0"/>
        <v>6.5849990997016272E-2</v>
      </c>
      <c r="C28" s="158">
        <v>149860.70822029002</v>
      </c>
      <c r="D28" s="159">
        <v>140602.06359818747</v>
      </c>
      <c r="E28" s="16" t="s">
        <v>27</v>
      </c>
      <c r="F28" s="123"/>
    </row>
    <row r="29" spans="1:6" ht="27">
      <c r="A29" s="13" t="s">
        <v>24</v>
      </c>
      <c r="B29" s="60">
        <f t="shared" si="0"/>
        <v>-0.14705463477023961</v>
      </c>
      <c r="C29" s="160">
        <v>301594.51168591005</v>
      </c>
      <c r="D29" s="160">
        <v>353591.82894987497</v>
      </c>
      <c r="E29" s="14" t="s">
        <v>28</v>
      </c>
      <c r="F29" s="123"/>
    </row>
    <row r="30" spans="1:6" ht="26.5">
      <c r="A30" s="11"/>
      <c r="B30" s="11"/>
      <c r="E30" s="10"/>
    </row>
    <row r="31" spans="1:6" ht="26.5">
      <c r="A31" s="11" t="s">
        <v>20</v>
      </c>
      <c r="B31" s="11"/>
      <c r="E31" s="10" t="s">
        <v>9</v>
      </c>
    </row>
    <row r="32" spans="1:6" ht="26.5">
      <c r="A32" s="11"/>
      <c r="B32" s="11"/>
      <c r="E32" s="10"/>
    </row>
    <row r="33" spans="1:6" ht="26.5">
      <c r="A33" s="48" t="s">
        <v>249</v>
      </c>
      <c r="E33" s="65" t="s">
        <v>253</v>
      </c>
    </row>
    <row r="36" spans="1:6" ht="36">
      <c r="A36" s="71" t="s">
        <v>261</v>
      </c>
      <c r="B36" s="71"/>
      <c r="C36" s="11"/>
      <c r="E36"/>
      <c r="F36" s="73" t="s">
        <v>262</v>
      </c>
    </row>
    <row r="37" spans="1:6" ht="35.5">
      <c r="A37" s="74" t="s">
        <v>108</v>
      </c>
      <c r="B37" s="74"/>
      <c r="C37" s="11"/>
      <c r="E37"/>
      <c r="F37" s="10"/>
    </row>
    <row r="38" spans="1:6" ht="26.5">
      <c r="A38" s="11" t="s">
        <v>40</v>
      </c>
      <c r="B38" s="11"/>
      <c r="C38" s="11"/>
      <c r="E38"/>
      <c r="F38" s="154" t="s">
        <v>6</v>
      </c>
    </row>
    <row r="39" spans="1:6" ht="32">
      <c r="A39" s="198" t="s">
        <v>39</v>
      </c>
      <c r="B39" s="198"/>
      <c r="C39" s="155" t="s">
        <v>111</v>
      </c>
      <c r="D39" s="78" t="s">
        <v>260</v>
      </c>
      <c r="E39" s="78" t="s">
        <v>260</v>
      </c>
      <c r="F39" s="191" t="s">
        <v>8</v>
      </c>
    </row>
    <row r="40" spans="1:6" ht="32">
      <c r="A40" s="198"/>
      <c r="B40" s="198"/>
      <c r="C40" s="155" t="s">
        <v>110</v>
      </c>
      <c r="D40" s="78">
        <v>2025</v>
      </c>
      <c r="E40" s="78">
        <v>2024</v>
      </c>
      <c r="F40" s="191"/>
    </row>
    <row r="41" spans="1:6" ht="27">
      <c r="A41" s="200" t="s">
        <v>21</v>
      </c>
      <c r="B41" s="200"/>
      <c r="C41" s="57">
        <f t="shared" ref="C41:C48" si="1">D41/E41-1</f>
        <v>-0.23642749048525769</v>
      </c>
      <c r="D41" s="157">
        <v>301543.46939139999</v>
      </c>
      <c r="E41" s="157">
        <v>394911.37466831249</v>
      </c>
      <c r="F41" s="4" t="s">
        <v>25</v>
      </c>
    </row>
    <row r="42" spans="1:6" ht="26.5">
      <c r="A42" s="201" t="s">
        <v>90</v>
      </c>
      <c r="B42" s="201"/>
      <c r="C42" s="147">
        <f t="shared" si="1"/>
        <v>5.3186963399616038E-2</v>
      </c>
      <c r="D42" s="158">
        <v>20426.67144459</v>
      </c>
      <c r="E42" s="158">
        <v>19395.104719729999</v>
      </c>
      <c r="F42" s="26" t="s">
        <v>157</v>
      </c>
    </row>
    <row r="43" spans="1:6" ht="26.5">
      <c r="A43" s="201" t="s">
        <v>91</v>
      </c>
      <c r="B43" s="201"/>
      <c r="C43" s="147">
        <f t="shared" si="1"/>
        <v>4.6294645078713614E-2</v>
      </c>
      <c r="D43" s="158">
        <v>146510.50275916001</v>
      </c>
      <c r="E43" s="158">
        <v>140027.95813614997</v>
      </c>
      <c r="F43" s="26" t="s">
        <v>140</v>
      </c>
    </row>
    <row r="44" spans="1:6" ht="26.5">
      <c r="A44" s="201" t="s">
        <v>92</v>
      </c>
      <c r="B44" s="201"/>
      <c r="C44" s="147">
        <f t="shared" si="1"/>
        <v>3.3944343015770428E-2</v>
      </c>
      <c r="D44" s="158">
        <v>11881.70659994</v>
      </c>
      <c r="E44" s="158">
        <v>11491.630744149999</v>
      </c>
      <c r="F44" s="26" t="s">
        <v>158</v>
      </c>
    </row>
    <row r="45" spans="1:6" ht="26.5">
      <c r="A45" s="201" t="s">
        <v>93</v>
      </c>
      <c r="B45" s="201"/>
      <c r="C45" s="147">
        <f t="shared" si="1"/>
        <v>8.4307086640483364E-2</v>
      </c>
      <c r="D45" s="158">
        <v>30573.478473300005</v>
      </c>
      <c r="E45" s="158">
        <v>28196.328189669995</v>
      </c>
      <c r="F45" s="26" t="s">
        <v>144</v>
      </c>
    </row>
    <row r="46" spans="1:6" ht="26.5">
      <c r="A46" s="201" t="s">
        <v>22</v>
      </c>
      <c r="B46" s="201"/>
      <c r="C46" s="147">
        <f t="shared" si="1"/>
        <v>2.3989772641353158E-2</v>
      </c>
      <c r="D46" s="158">
        <v>54274.321291300002</v>
      </c>
      <c r="E46" s="158">
        <v>53002.796259674447</v>
      </c>
      <c r="F46" s="26" t="s">
        <v>26</v>
      </c>
    </row>
    <row r="47" spans="1:6" ht="27">
      <c r="A47" s="199" t="s">
        <v>23</v>
      </c>
      <c r="B47" s="199"/>
      <c r="C47" s="57">
        <f t="shared" si="1"/>
        <v>4.5823995718683674E-2</v>
      </c>
      <c r="D47" s="159">
        <v>263666.68056829</v>
      </c>
      <c r="E47" s="159">
        <v>252113.81804937444</v>
      </c>
      <c r="F47" s="16" t="s">
        <v>27</v>
      </c>
    </row>
    <row r="48" spans="1:6" ht="27">
      <c r="A48" s="13" t="s">
        <v>24</v>
      </c>
      <c r="B48" s="13"/>
      <c r="C48" s="60">
        <f t="shared" si="1"/>
        <v>-0.12644800183799798</v>
      </c>
      <c r="D48" s="160">
        <v>565210.14995968994</v>
      </c>
      <c r="E48" s="160">
        <v>647025.19271768699</v>
      </c>
      <c r="F48" s="14" t="s">
        <v>28</v>
      </c>
    </row>
    <row r="50" spans="1:6" ht="26.5">
      <c r="F50" s="10"/>
    </row>
    <row r="51" spans="1:6" ht="26.5">
      <c r="A51" s="11" t="s">
        <v>20</v>
      </c>
      <c r="B51" s="11"/>
      <c r="E51" s="10"/>
      <c r="F51" s="10" t="s">
        <v>9</v>
      </c>
    </row>
    <row r="52" spans="1:6" ht="26.5">
      <c r="A52" s="11"/>
      <c r="B52" s="11"/>
      <c r="E52" s="10"/>
      <c r="F52" s="10"/>
    </row>
    <row r="53" spans="1:6" ht="26.5">
      <c r="A53" s="48" t="s">
        <v>249</v>
      </c>
      <c r="E53" s="65"/>
      <c r="F53" s="65" t="s">
        <v>253</v>
      </c>
    </row>
  </sheetData>
  <mergeCells count="13">
    <mergeCell ref="A47:B47"/>
    <mergeCell ref="A41:B41"/>
    <mergeCell ref="A42:B42"/>
    <mergeCell ref="A43:B43"/>
    <mergeCell ref="A44:B44"/>
    <mergeCell ref="A45:B45"/>
    <mergeCell ref="A46:B46"/>
    <mergeCell ref="F39:F40"/>
    <mergeCell ref="A5:A6"/>
    <mergeCell ref="E5:E6"/>
    <mergeCell ref="A20:A21"/>
    <mergeCell ref="E20:E21"/>
    <mergeCell ref="A39:B4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T.CONTENT</vt:lpstr>
      <vt:lpstr>INTRODUCTION</vt:lpstr>
      <vt:lpstr>GOV.BUD</vt:lpstr>
      <vt:lpstr>Summary</vt:lpstr>
      <vt:lpstr>Revenues</vt:lpstr>
      <vt:lpstr>T.CONTENT </vt:lpstr>
      <vt:lpstr>Summary </vt:lpstr>
      <vt:lpstr>GOV.BUD </vt:lpstr>
      <vt:lpstr>Revenues </vt:lpstr>
      <vt:lpstr>Expenditures </vt:lpstr>
      <vt:lpstr>Deficit </vt:lpstr>
      <vt:lpstr>Gov.Reserve </vt:lpstr>
      <vt:lpstr>Debt </vt:lpstr>
      <vt:lpstr>Appendix </vt:lpstr>
      <vt:lpstr>Deficit</vt:lpstr>
      <vt:lpstr>Gov.Reserve</vt:lpstr>
      <vt:lpstr>Debt</vt:lpstr>
      <vt:lpstr>Expenditures</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2025-07-30T14:26:52Z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ew0KICAiZG9jSUQiOiAiODE3NWYxYWYtZWFlMy00YmVmLWJjYTctZmM4OTdmODM4NThhIg0KfQ==</vt:lpwstr>
  </property>
  <property fmtid="{D5CDD505-2E9C-101B-9397-08002B2CF9AE}" pid="3" name="GVData0">
    <vt:lpwstr>(end)</vt:lpwstr>
  </property>
</Properties>
</file>