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42E355A7-DEBB-47B2-94F4-2DEBCB6D827E}" xr6:coauthVersionLast="47" xr6:coauthVersionMax="47" xr10:uidLastSave="{00000000-0000-0000-0000-000000000000}"/>
  <bookViews>
    <workbookView xWindow="-108" yWindow="-108" windowWidth="23256" windowHeight="12576" firstSheet="6" activeTab="12" xr2:uid="{00000000-000D-0000-FFFF-FFFF00000000}"/>
  </bookViews>
  <sheets>
    <sheet name="T.CONTENT" sheetId="7" state="hidden" r:id="rId1"/>
    <sheet name="INTRODUCTION" sheetId="14" state="hidden" r:id="rId2"/>
    <sheet name="GOV.BUD" sheetId="2" state="hidden" r:id="rId3"/>
    <sheet name="Summary" sheetId="12" state="hidden" r:id="rId4"/>
    <sheet name="Revenues" sheetId="17" state="hidden" r:id="rId5"/>
    <sheet name="T.CONTENT " sheetId="27" r:id="rId6"/>
    <sheet name="GOV.BUD " sheetId="28" r:id="rId7"/>
    <sheet name="Summary " sheetId="21" r:id="rId8"/>
    <sheet name="Revenues " sheetId="29" r:id="rId9"/>
    <sheet name="Expenditures " sheetId="20" r:id="rId10"/>
    <sheet name="Deficit " sheetId="24" r:id="rId11"/>
    <sheet name="Gov.Reserve " sheetId="23" r:id="rId12"/>
    <sheet name="Debt " sheetId="25" r:id="rId13"/>
    <sheet name="Appendix " sheetId="26" r:id="rId14"/>
    <sheet name="Deficit" sheetId="18" state="hidden" r:id="rId15"/>
    <sheet name="Gov.Reserve" sheetId="15" state="hidden" r:id="rId16"/>
    <sheet name="Debt" sheetId="19" state="hidden" r:id="rId17"/>
    <sheet name="Expenditures" sheetId="5" state="hidden" r:id="rId18"/>
    <sheet name="Appendix" sheetId="13" state="hidden" r:id="rId19"/>
  </sheets>
  <externalReferences>
    <externalReference r:id="rId2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29" l="1"/>
  <c r="C28" i="29"/>
  <c r="C27" i="29"/>
  <c r="B31" i="20" l="1"/>
  <c r="B11" i="24"/>
  <c r="B22" i="29" l="1"/>
  <c r="B23" i="29"/>
  <c r="B24" i="29"/>
  <c r="B25" i="29"/>
  <c r="B26" i="29"/>
  <c r="B27" i="29"/>
  <c r="B28" i="29"/>
  <c r="B29" i="29"/>
  <c r="B9" i="28" l="1"/>
  <c r="F39" i="20" l="1"/>
  <c r="D39" i="20"/>
  <c r="B48" i="20"/>
  <c r="F40" i="20" l="1"/>
  <c r="F41" i="20"/>
  <c r="F42" i="20"/>
  <c r="F43" i="20"/>
  <c r="F44" i="20"/>
  <c r="F45" i="20"/>
  <c r="F46" i="20"/>
  <c r="F47" i="20"/>
  <c r="D40" i="20"/>
  <c r="D41" i="20"/>
  <c r="D42" i="20"/>
  <c r="D43" i="20"/>
  <c r="D44" i="20"/>
  <c r="D45" i="20"/>
  <c r="D46" i="20"/>
  <c r="D47" i="20"/>
  <c r="E48" i="20"/>
  <c r="C48" i="20" l="1"/>
  <c r="B24" i="20"/>
  <c r="B25" i="20"/>
  <c r="B26" i="20"/>
  <c r="B27" i="20"/>
  <c r="B28" i="20"/>
  <c r="B29" i="20"/>
  <c r="B30" i="20"/>
  <c r="B23" i="20"/>
  <c r="D31" i="20"/>
  <c r="C31" i="20"/>
  <c r="B15" i="20"/>
  <c r="B14" i="5"/>
  <c r="B15" i="5" s="1"/>
  <c r="F48" i="20" l="1"/>
  <c r="D48" i="20"/>
</calcChain>
</file>

<file path=xl/sharedStrings.xml><?xml version="1.0" encoding="utf-8"?>
<sst xmlns="http://schemas.openxmlformats.org/spreadsheetml/2006/main" count="654" uniqueCount="275">
  <si>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</si>
  <si>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</si>
  <si>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</si>
  <si>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</si>
  <si>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</si>
  <si>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</si>
  <si>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</si>
  <si>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</si>
  <si>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</si>
  <si>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</si>
  <si>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</si>
  <si>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</si>
  <si>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</si>
  <si>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</si>
  <si>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</si>
  <si>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</si>
  <si>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</si>
  <si>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</si>
  <si>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</si>
  <si>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</si>
  <si>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</si>
  <si>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</si>
  <si>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</si>
  <si>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</si>
  <si>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</si>
  <si>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</si>
  <si>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</si>
  <si>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</si>
  <si>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</si>
  <si>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</si>
  <si>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</si>
  <si>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</si>
  <si>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</si>
  <si>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</si>
  <si>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</si>
  <si>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</si>
  <si>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</si>
  <si>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</si>
  <si>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</si>
  <si>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</si>
  <si>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</si>
  <si>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</si>
  <si>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</si>
  <si>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</si>
  <si>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</si>
  <si>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</si>
  <si>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</si>
  <si>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</si>
  <si>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</si>
  <si>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</si>
  <si>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</si>
  <si>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</si>
  <si>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</si>
  <si>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</si>
  <si>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</si>
  <si>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</si>
  <si>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</si>
  <si>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</si>
  <si>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</si>
  <si>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</si>
  <si>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</si>
  <si>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</si>
  <si>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</si>
  <si>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</si>
  <si>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</si>
  <si>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</si>
  <si>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Government Reserves</t>
  </si>
  <si>
    <t>Total Financing</t>
  </si>
  <si>
    <t>من الاحتياطيات الحكومية</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</si>
  <si>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</si>
  <si>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</si>
  <si>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</si>
  <si>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</si>
  <si>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</si>
  <si>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</si>
  <si>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</si>
  <si>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</si>
  <si>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</si>
  <si>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</si>
  <si>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</si>
  <si>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</si>
  <si>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</si>
  <si>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</si>
  <si>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</si>
  <si>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</si>
  <si>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</si>
  <si>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</si>
  <si>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</si>
  <si>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</si>
  <si>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</si>
  <si>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</si>
  <si>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</si>
  <si>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</si>
  <si>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</si>
  <si>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</si>
  <si>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</si>
  <si>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</si>
  <si>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</si>
  <si>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</si>
  <si>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</si>
  <si>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</si>
  <si>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</si>
  <si>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</si>
  <si>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</si>
  <si>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نسبة التغير للمنصرف الفعلي حتى الربع الحالي مقارنة بالفترة المماثلة من العام السابق</t>
  </si>
  <si>
    <t>Change  %</t>
  </si>
  <si>
    <t>As % of total budget</t>
  </si>
  <si>
    <t>مقارنة بالفترة المماثلة من العام السابق</t>
  </si>
  <si>
    <t xml:space="preserve"> مقارنة بالفترة المماثلة من العام السابق</t>
  </si>
  <si>
    <t>المنصرف للربع الأول 2022م</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</si>
  <si>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</si>
  <si>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</si>
  <si>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</si>
  <si>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</si>
  <si>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</si>
  <si>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</si>
  <si>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</si>
  <si>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</si>
  <si>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</si>
  <si>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</si>
  <si>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</si>
  <si>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</si>
  <si>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</si>
  <si>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</si>
  <si>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</si>
  <si>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</si>
  <si>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</si>
  <si>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</si>
  <si>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</si>
  <si>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</si>
  <si>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</si>
  <si>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</si>
  <si>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</si>
  <si>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</si>
  <si>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</si>
  <si>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</si>
  <si>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</si>
  <si>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</si>
  <si>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</si>
  <si>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</si>
  <si>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</si>
  <si>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</si>
  <si>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</si>
  <si>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</si>
  <si>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</si>
  <si>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</si>
  <si>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</si>
  <si>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</si>
  <si>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</si>
  <si>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</si>
  <si>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</si>
  <si>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</si>
  <si>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</si>
  <si>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</si>
  <si>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</si>
  <si>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</si>
  <si>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</si>
  <si>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</si>
  <si>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</si>
  <si>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</si>
  <si>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</si>
  <si>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</si>
  <si>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</si>
  <si>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</si>
  <si>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</si>
  <si>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</si>
  <si>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Summary of Q1 Performance</t>
  </si>
  <si>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</si>
  <si>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Spending Until Q1
2022</t>
  </si>
  <si>
    <t>Surplus/(Deficit)</t>
  </si>
  <si>
    <t xml:space="preserve">The Definition of revenues and Expenses </t>
  </si>
  <si>
    <t>as Outlined in IMF (GFSM 2014)</t>
  </si>
  <si>
    <t>التمويـــل</t>
  </si>
  <si>
    <t>Financing</t>
  </si>
  <si>
    <t>2023م</t>
  </si>
  <si>
    <t>Q1 2023</t>
  </si>
  <si>
    <t>Quarterly Budget Performance Report of FY 2023 Q1 (1444/1445 H)</t>
  </si>
  <si>
    <t>Actual expenditures in Q1 of FY 2023</t>
  </si>
  <si>
    <t xml:space="preserve">المصروفات الفعلية للربع الأول من السنة المالية 1444/ 1445هـ (2023م) </t>
  </si>
  <si>
    <t>Actual expenditures in Q1 of FY 2023 Vs. Q1 of FY 2022</t>
  </si>
  <si>
    <t>للربع الأول مـن السنة المالية 1444 /1445هـ (2023م) بالمقارنة مع العام السابق</t>
  </si>
  <si>
    <t>الميزانية المعتمدة 2023م</t>
  </si>
  <si>
    <t>Budget
2023</t>
  </si>
  <si>
    <t>المنصرف للربع الأول 2023م</t>
  </si>
  <si>
    <t>Spending Until Q1
2023</t>
  </si>
  <si>
    <r>
      <t xml:space="preserve">أداء الميزانية العامة للدولة للربع الأول من السنة المالية الحالية </t>
    </r>
    <r>
      <rPr>
        <sz val="11"/>
        <color rgb="FF898989"/>
        <rFont val="DIN Next LT Arabic"/>
        <family val="2"/>
      </rPr>
      <t xml:space="preserve">1444/ 1445هـ (2023م) </t>
    </r>
  </si>
  <si>
    <t xml:space="preserve">رصيد الاحتياطي العام للدولة والحساب الجاري </t>
  </si>
  <si>
    <t xml:space="preserve">Government Reserve and Current Account </t>
  </si>
  <si>
    <t>رصيد الاحتياطي العام للدولة</t>
  </si>
  <si>
    <t>Government Reserve</t>
  </si>
  <si>
    <t xml:space="preserve">الرصيد اخر الفترة </t>
  </si>
  <si>
    <r>
      <t xml:space="preserve">الميزانيـــــة العامـــــة للدولــــــة
</t>
    </r>
    <r>
      <rPr>
        <sz val="14"/>
        <color rgb="FF817A65"/>
        <rFont val="DIN Next LT Arabic"/>
        <family val="2"/>
      </rPr>
      <t>للسنة المالية 1446/1445هـ (2024م)</t>
    </r>
  </si>
  <si>
    <r>
      <t xml:space="preserve">الملخص التنفيذي لأداء الميزانيـــــة العامـــــة للدولــــــة
</t>
    </r>
    <r>
      <rPr>
        <sz val="14"/>
        <color rgb="FF817A65"/>
        <rFont val="DIN Next LT Arabic"/>
        <family val="2"/>
      </rPr>
      <t>للربع الأول من السنة المالية 1446/1445هـ (2024م)</t>
    </r>
  </si>
  <si>
    <r>
      <t xml:space="preserve">رصيد الاحتياطي العام للدولة والحساب الجاري 
</t>
    </r>
    <r>
      <rPr>
        <sz val="14"/>
        <color rgb="FF817A65"/>
        <rFont val="DIN Next LT Arabic"/>
        <family val="2"/>
      </rPr>
      <t>للربع الأول من السنة المالية 1446/1445هـ (2024م)</t>
    </r>
  </si>
  <si>
    <r>
      <t xml:space="preserve">The Government Budget 
</t>
    </r>
    <r>
      <rPr>
        <sz val="14"/>
        <color rgb="FF817A65"/>
        <rFont val="DIN Next LT Arabic"/>
        <family val="2"/>
      </rPr>
      <t>For FY 2024</t>
    </r>
  </si>
  <si>
    <r>
      <t xml:space="preserve">Government Reserve and Current Account 
</t>
    </r>
    <r>
      <rPr>
        <sz val="14"/>
        <color rgb="FF817A65"/>
        <rFont val="DIN Next LT Arabic"/>
        <family val="2"/>
      </rPr>
      <t>in Q1 of FY 2024</t>
    </r>
  </si>
  <si>
    <t>ميزانية
السنة المالية 1446/1445هـ
(2024م)</t>
  </si>
  <si>
    <t>The Government Budget for FY 2024</t>
  </si>
  <si>
    <r>
      <t xml:space="preserve">أداء الميزانية العامة للدولة للربع الأول من السنة المالية الحالية </t>
    </r>
    <r>
      <rPr>
        <sz val="11"/>
        <color rgb="FF898989"/>
        <rFont val="DIN Next LT Arabic"/>
        <family val="2"/>
      </rPr>
      <t>1445/ 1446هـ (2024م)</t>
    </r>
  </si>
  <si>
    <t>Quarterly Budget Performance Report of FY 2024 Q1 (1445/1446 H)</t>
  </si>
  <si>
    <t>النتائج الفعلية لأداء الميزانية للربع الأول من السنة المالية 1445/ 1446هـ (2024م)</t>
  </si>
  <si>
    <t>Actual performance in Q1 of FY 2024</t>
  </si>
  <si>
    <r>
      <rPr>
        <b/>
        <sz val="12"/>
        <color rgb="FFB5A583"/>
        <rFont val="DIN Next LT Arabic"/>
        <family val="2"/>
      </rPr>
      <t>FY 2024</t>
    </r>
    <r>
      <rPr>
        <sz val="12"/>
        <color rgb="FF028992"/>
        <rFont val="DIN Next LT Arabic"/>
        <family val="2"/>
      </rPr>
      <t xml:space="preserve">
Budget</t>
    </r>
  </si>
  <si>
    <t xml:space="preserve">أداء الميزانية العامة للدولة للربع الأول من السنة المالية الحالية 1445/ 1446هـ (2024م) </t>
  </si>
  <si>
    <t>Actual revenues in Q1 of FY 2024 Vs. Q1 of FY 2023</t>
  </si>
  <si>
    <t>الإيرادات الفعلية للربع الأول من السنة المالية 1445/ 1446هـ (2024م)</t>
  </si>
  <si>
    <r>
      <t>الإيرادات الفعلية للربع الأول من السنة المالية</t>
    </r>
    <r>
      <rPr>
        <b/>
        <sz val="16"/>
        <color rgb="FFFF0000"/>
        <rFont val="DIN Next LT Arabic"/>
        <family val="2"/>
      </rPr>
      <t xml:space="preserve"> </t>
    </r>
    <r>
      <rPr>
        <b/>
        <sz val="16"/>
        <color rgb="FF3BA97C"/>
        <rFont val="DIN Next LT Arabic"/>
        <family val="2"/>
      </rPr>
      <t xml:space="preserve">1445/ 1446هـ (2024م) </t>
    </r>
  </si>
  <si>
    <r>
      <t>Actual revenues in Q1 of FY</t>
    </r>
    <r>
      <rPr>
        <b/>
        <sz val="16"/>
        <color rgb="FF3BA97C"/>
        <rFont val="DIN Next LT Arabic"/>
        <family val="2"/>
      </rPr>
      <t xml:space="preserve"> 2024</t>
    </r>
  </si>
  <si>
    <t>Budget Financing in Q1 of FY 2024</t>
  </si>
  <si>
    <t>نتائج الفائض/(العجز) ومصادر التمويـــل للربع الأول للسنة المالية 1445 / 1446هـ  (2024م)</t>
  </si>
  <si>
    <t>Quarterly Budget Performance Report of FY 2024 Q1 (  1445/ 1446 H)</t>
  </si>
  <si>
    <t xml:space="preserve">أداء الميزانية العامة للدولة للربع الأول من السنة المالية الحالية   1445/  1446هـ (2024م) </t>
  </si>
  <si>
    <t>Public debt in Q1 of FY 2024</t>
  </si>
  <si>
    <t>الدين العام للربع الأول للسنة المالية   1445/  1446هـ (2024م)</t>
  </si>
  <si>
    <t>للربع الأول من السنة المالية 1445/ 1446هـ (2024م)</t>
  </si>
  <si>
    <t>in Q1 of FY 2024</t>
  </si>
  <si>
    <t>Current Account of FY 2024</t>
  </si>
  <si>
    <t>الحساب الجاري للسنة المالية 2024م</t>
  </si>
  <si>
    <t>المنصرف للربع الأول 2024م</t>
  </si>
  <si>
    <t>Spending Until Q1
2024</t>
  </si>
  <si>
    <t xml:space="preserve">أداء الميزانية العامة للدولة للربع الاول من السنة المالية الحالية 1445/ 1446هـ (2024م) </t>
  </si>
  <si>
    <t xml:space="preserve">من الدين </t>
  </si>
  <si>
    <t xml:space="preserve">from Borrowing </t>
  </si>
  <si>
    <t>للسنة المالية 1446/ 1447هـ (2025م)</t>
  </si>
  <si>
    <r>
      <rPr>
        <b/>
        <sz val="12"/>
        <color rgb="FFB5A583"/>
        <rFont val="DIN Next LT Arabic"/>
        <family val="2"/>
      </rPr>
      <t>FY 2024</t>
    </r>
    <r>
      <rPr>
        <sz val="12"/>
        <color rgb="FF028992"/>
        <rFont val="DIN Next LT Arabic"/>
        <family val="2"/>
      </rPr>
      <t xml:space="preserve">
Actual</t>
    </r>
  </si>
  <si>
    <r>
      <rPr>
        <b/>
        <sz val="12"/>
        <color rgb="FFB5A583"/>
        <rFont val="DIN Next LT Arabic"/>
        <family val="2"/>
      </rPr>
      <t>FY 2025</t>
    </r>
    <r>
      <rPr>
        <sz val="12"/>
        <color rgb="FF028992"/>
        <rFont val="DIN Next LT Arabic"/>
        <family val="2"/>
      </rPr>
      <t xml:space="preserve">
Budget</t>
    </r>
  </si>
  <si>
    <t>النتائج الفعلية لميزانية
السنة المالية 1446/1445هـ
(2024م)</t>
  </si>
  <si>
    <t>ميزانية
السنة المالية 1447/1446هـ
(2025م)</t>
  </si>
  <si>
    <t xml:space="preserve">المصروفات الفعلية للربع الأول من السنة المالية 1446/ 1447هـ (2025م) </t>
  </si>
  <si>
    <t>2025م</t>
  </si>
  <si>
    <t>Quarterly Budget Performance Report of FY 2025 Q1 (1446/1447 H)</t>
  </si>
  <si>
    <r>
      <t xml:space="preserve">أداء الميزانية العامة للدولة للربع الأول من السنة المالية الحالية </t>
    </r>
    <r>
      <rPr>
        <sz val="11"/>
        <color rgb="FF898989"/>
        <rFont val="DIN Next LT Arabic"/>
        <family val="2"/>
      </rPr>
      <t xml:space="preserve">1446/ 1447هـ (2025م) </t>
    </r>
  </si>
  <si>
    <t>المنصرف للربع الأول 2025م</t>
  </si>
  <si>
    <t>Spending Until Q1
2025</t>
  </si>
  <si>
    <t>الميزانية المعتمدة 2025م</t>
  </si>
  <si>
    <t>Budget
2025</t>
  </si>
  <si>
    <t>النتائج الفعلية لأداء الميزانية للربع الأول من السنة المالية 1446/ 1447هـ (2025م)</t>
  </si>
  <si>
    <t>Actual performance in Q1 of FY 2025</t>
  </si>
  <si>
    <r>
      <t xml:space="preserve">أداء الميزانية العامة للدولة للربع الأول من السنة المالية الحالية </t>
    </r>
    <r>
      <rPr>
        <sz val="11"/>
        <color rgb="FF898989"/>
        <rFont val="DIN Next LT Arabic"/>
        <family val="2"/>
      </rPr>
      <t>1446/ 1447هـ (2025م)</t>
    </r>
  </si>
  <si>
    <r>
      <t>الإيرادات الفعلية للربع الأول من السنة المالية</t>
    </r>
    <r>
      <rPr>
        <b/>
        <sz val="16"/>
        <color rgb="FFFF0000"/>
        <rFont val="DIN Next LT Arabic"/>
        <family val="2"/>
      </rPr>
      <t xml:space="preserve"> </t>
    </r>
    <r>
      <rPr>
        <b/>
        <sz val="16"/>
        <color rgb="FF3BA97C"/>
        <rFont val="DIN Next LT Arabic"/>
        <family val="2"/>
      </rPr>
      <t xml:space="preserve">1446/ 1447هـ (2025م) </t>
    </r>
  </si>
  <si>
    <t>الإيرادات الفعلية للربع الأول من السنة المالية 1446/ 1447هـ (2025م)</t>
  </si>
  <si>
    <t xml:space="preserve">أداء الميزانية العامة للدولة للربع الأول من السنة المالية الحالية 1446/ 1447هـ (2025م) </t>
  </si>
  <si>
    <t>Quarterly Budget Performance Report of FY 2025 Q1 (1446/ 1447 H)</t>
  </si>
  <si>
    <t>The Government Budget for FY 2025</t>
  </si>
  <si>
    <t>Quarterly Budget Performance Report of FY 2025 Q1(1446/1447 H)</t>
  </si>
  <si>
    <t>Quarterly Budget Performance Report of FY 2025 Q1 (1446/ 1447H)</t>
  </si>
  <si>
    <t xml:space="preserve">أداء الميزانية العامة للدولة للربع الأول من السنة المالية الحالية   1446/  1447هـ (2025م) </t>
  </si>
  <si>
    <r>
      <t xml:space="preserve">الميزانيـــــة العامـــــة للدولــــــة
</t>
    </r>
    <r>
      <rPr>
        <sz val="14"/>
        <color rgb="FF817A65"/>
        <rFont val="DIN Next LT Arabic"/>
        <family val="2"/>
      </rPr>
      <t>للسنة المالية 1447/1446هـ (2025م)</t>
    </r>
  </si>
  <si>
    <t>Introduction</t>
  </si>
  <si>
    <r>
      <t xml:space="preserve">The Government Budget 
</t>
    </r>
    <r>
      <rPr>
        <sz val="14"/>
        <color rgb="FF817A65"/>
        <rFont val="DIN Next LT Arabic"/>
        <family val="2"/>
      </rPr>
      <t>For FY 2025</t>
    </r>
  </si>
  <si>
    <t>The Budget Approval of Sectors and Actual Expenditure</t>
  </si>
  <si>
    <t>in Q1 of FY 2025 Vs. Q1 of FY 2024</t>
  </si>
  <si>
    <r>
      <t xml:space="preserve">رصيد الاحتياطي العام للدولة والحساب الجاري 
</t>
    </r>
    <r>
      <rPr>
        <sz val="14"/>
        <color rgb="FF817A65"/>
        <rFont val="DIN Next LT Arabic"/>
        <family val="2"/>
      </rPr>
      <t>للربع الأول من السنة المالية 1447/1446هـ (2025م)</t>
    </r>
  </si>
  <si>
    <r>
      <t xml:space="preserve">الملخص التنفيذي لأداء الميزانيـــــة العامـــــة للدولــــــة
</t>
    </r>
    <r>
      <rPr>
        <sz val="14"/>
        <color rgb="FF817A65"/>
        <rFont val="DIN Next LT Arabic"/>
        <family val="2"/>
      </rPr>
      <t>للربع الأول من السنة المالية 1447/1446هـ (2025م)</t>
    </r>
  </si>
  <si>
    <r>
      <t xml:space="preserve">Government Reserve and Current Account 
</t>
    </r>
    <r>
      <rPr>
        <sz val="14"/>
        <color rgb="FF817A65"/>
        <rFont val="DIN Next LT Arabic"/>
        <family val="2"/>
      </rPr>
      <t>In Q1 of FY 2025</t>
    </r>
  </si>
  <si>
    <r>
      <t xml:space="preserve">Executive Summary of The Budget
</t>
    </r>
    <r>
      <rPr>
        <sz val="14"/>
        <color rgb="FF817A65"/>
        <rFont val="DIN Next LT Arabic"/>
        <family val="2"/>
      </rPr>
      <t>Performance Report in Q1 of FY 2025</t>
    </r>
  </si>
  <si>
    <t>Actual Revenues in Q1 of FY 2025</t>
  </si>
  <si>
    <t>Actual Revenues in Q1 of FY 2024 Vs. Q1 of FY 2025</t>
  </si>
  <si>
    <t>Actual Expenditures in Q1 of FY 2025</t>
  </si>
  <si>
    <t>Actual Expenditures in Q1 of FY 2024 Vs. Q1 of FY 2025</t>
  </si>
  <si>
    <t>للربع الأول مـن السنة المالية 1446 /1447هـ (2025م) بالمقارنة مع الفترة المماثلة من العام السابق</t>
  </si>
  <si>
    <r>
      <t xml:space="preserve">Results of Surplus/(Deficit) and Financing Sources
</t>
    </r>
    <r>
      <rPr>
        <sz val="12"/>
        <color rgb="FF1E816F"/>
        <rFont val="DIN Next LT Arabic"/>
        <family val="2"/>
      </rPr>
      <t>in Q1 of FY 2025</t>
    </r>
  </si>
  <si>
    <r>
      <t xml:space="preserve">نتائج الفائض/(العجز) ومصادر التمويـــل 
</t>
    </r>
    <r>
      <rPr>
        <sz val="12"/>
        <color rgb="FF1E816F"/>
        <rFont val="DIN Next LT Arabic"/>
        <family val="2"/>
      </rPr>
      <t>للربع الأول للسنة المالية 1446 / 1447هـ  (2025م)</t>
    </r>
  </si>
  <si>
    <t xml:space="preserve"> Closing Balance</t>
  </si>
  <si>
    <t>in Q1 of FY 2025</t>
  </si>
  <si>
    <t xml:space="preserve">الحساب الجاري </t>
  </si>
  <si>
    <t>Current Account</t>
  </si>
  <si>
    <t>للربع الأول من السنة المالية 1446/ 1447هـ (2025م)</t>
  </si>
  <si>
    <t>Public debt in Q1 of FY 2025</t>
  </si>
  <si>
    <t>للربع الأول للسنة المالية   1446/  1447هـ (2025م)</t>
  </si>
  <si>
    <t xml:space="preserve"> Opening Balance</t>
  </si>
  <si>
    <t>Taxes on the goods or specific activities, and Excise Tax (petroleum products fees and tobacco taxes).</t>
  </si>
  <si>
    <t>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</si>
  <si>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Current transfers receivable by households intended to the needs that arise from events such as sickness, unemployment, retirement, housing or family conditions. They could be in cash or in kind.</t>
  </si>
  <si>
    <t>The Definition of revenues and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</si>
</sst>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6">
    <font>
      <sz val="11"/>
      <color theme="1"/>
      <name val="Arial"/>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Arial"/>
      <family val="2"/>
      <scheme val="minor"/>
    </font>
    <font>
      <b/>
      <sz val="14"/>
      <color rgb="FFFFFFFF"/>
      <name val="DIN Next LT Arabic"/>
      <family val="2"/>
    </font>
    <font>
      <sz val="14"/>
      <color theme="1"/>
      <name val="Arial"/>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Arial"/>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Arial"/>
      <family val="2"/>
      <scheme val="minor"/>
    </font>
    <font>
      <b/>
      <sz val="16"/>
      <color rgb="FF46B179"/>
      <name val="DIN Next LT Arabic"/>
      <family val="2"/>
    </font>
    <font>
      <sz val="16"/>
      <color theme="1"/>
      <name val="Arial"/>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Arial"/>
      <family val="2"/>
      <scheme val="minor"/>
    </font>
    <font>
      <sz val="11"/>
      <color rgb="FF028992"/>
      <name val="Arial"/>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Arial"/>
      <family val="2"/>
      <scheme val="minor"/>
    </font>
    <font>
      <b/>
      <sz val="11"/>
      <color rgb="FF1E816F"/>
      <name val="DIN Next LT Arabic"/>
      <family val="2"/>
    </font>
    <font>
      <sz val="11"/>
      <color rgb="FFECEDEB"/>
      <name val="Arial"/>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2"/>
      <color rgb="FFFF0000"/>
      <name val="DIN Next LT Arabic"/>
      <family val="2"/>
    </font>
    <font>
      <b/>
      <sz val="14"/>
      <color rgb="FF028992"/>
      <name val="DIN Next LT Arabic"/>
      <family val="2"/>
    </font>
    <font>
      <b/>
      <sz val="11"/>
      <color theme="1"/>
      <name val="Arial"/>
      <family val="2"/>
      <scheme val="minor"/>
    </font>
    <font>
      <b/>
      <sz val="16"/>
      <color rgb="FFFF0000"/>
      <name val="DIN Next LT Arabic"/>
      <family val="2"/>
    </font>
    <font>
      <b/>
      <sz val="16"/>
      <color rgb="FF3BA97C"/>
      <name val="DIN Next LT Arabic"/>
      <family val="2"/>
    </font>
    <font>
      <sz val="11"/>
      <color theme="1"/>
      <name val="Arial"/>
      <family val="2"/>
      <charset val="178"/>
      <scheme val="minor"/>
    </font>
    <font>
      <b/>
      <sz val="18"/>
      <color rgb="FF028992"/>
      <name val="DIN Next LT Arabic"/>
      <family val="2"/>
    </font>
    <font>
      <sz val="12"/>
      <color rgb="FF1E816F"/>
      <name val="DIN Next LT Arabic"/>
      <family val="2"/>
    </font>
    <font>
      <b/>
      <sz val="11"/>
      <color rgb="FF028992"/>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
      <left/>
      <right/>
      <top style="thin">
        <color theme="0"/>
      </top>
      <bottom style="thin">
        <color theme="0"/>
      </bottom>
      <diagonal/>
    </border>
  </borders>
  <cellStyleXfs count="5">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xf numFmtId="0" fontId="52" fillId="0" borderId="0"/>
  </cellStyleXfs>
  <cellXfs count="206">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6" fillId="5" borderId="0" xfId="0" applyFont="1" applyFill="1" applyAlignment="1">
      <alignment horizontal="center"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14" fillId="0" borderId="0" xfId="0" applyFont="1"/>
    <xf numFmtId="0" fontId="14" fillId="0" borderId="0" xfId="0" applyFont="1" applyAlignment="1">
      <alignment horizontal="left"/>
    </xf>
    <xf numFmtId="0" fontId="15" fillId="0" borderId="0" xfId="0" applyFont="1"/>
    <xf numFmtId="0" fontId="15" fillId="0" borderId="0" xfId="0" applyFont="1" applyAlignment="1">
      <alignment horizontal="center" vertical="center" readingOrder="1"/>
    </xf>
    <xf numFmtId="3" fontId="5"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2" fillId="0" borderId="0" xfId="1" applyFont="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32" fillId="0" borderId="0" xfId="0" applyFont="1"/>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9" fontId="0" fillId="0" borderId="0" xfId="1" applyFont="1"/>
    <xf numFmtId="0" fontId="0" fillId="0" borderId="0" xfId="1" applyNumberFormat="1" applyFont="1"/>
    <xf numFmtId="37" fontId="47" fillId="0" borderId="0" xfId="0" applyNumberFormat="1" applyFont="1" applyAlignment="1">
      <alignment horizontal="center" vertical="center"/>
    </xf>
    <xf numFmtId="0" fontId="22" fillId="0" borderId="0" xfId="0" applyFont="1" applyAlignment="1">
      <alignment horizontal="right"/>
    </xf>
    <xf numFmtId="3" fontId="48" fillId="0" borderId="0" xfId="0" applyNumberFormat="1" applyFont="1" applyAlignment="1">
      <alignment horizontal="right" vertical="center"/>
    </xf>
    <xf numFmtId="3" fontId="48" fillId="0" borderId="0" xfId="0" applyNumberFormat="1" applyFont="1" applyAlignment="1">
      <alignment horizontal="center" vertical="center"/>
    </xf>
    <xf numFmtId="38" fontId="48" fillId="0" borderId="0" xfId="0" applyNumberFormat="1" applyFont="1" applyAlignment="1">
      <alignment horizontal="left" vertical="center"/>
    </xf>
    <xf numFmtId="3" fontId="48" fillId="0" borderId="3" xfId="0" applyNumberFormat="1" applyFont="1" applyBorder="1" applyAlignment="1">
      <alignment horizontal="right" vertical="center"/>
    </xf>
    <xf numFmtId="3" fontId="48" fillId="0" borderId="3" xfId="0" applyNumberFormat="1" applyFont="1" applyBorder="1" applyAlignment="1">
      <alignment horizontal="left" vertical="center"/>
    </xf>
    <xf numFmtId="0" fontId="15" fillId="0" borderId="0" xfId="0" applyFont="1" applyAlignment="1">
      <alignment horizontal="right"/>
    </xf>
    <xf numFmtId="3" fontId="48" fillId="0" borderId="3" xfId="0" applyNumberFormat="1" applyFont="1" applyBorder="1" applyAlignment="1">
      <alignment horizontal="center" vertical="center"/>
    </xf>
    <xf numFmtId="0" fontId="11" fillId="8" borderId="0" xfId="2" applyFont="1" applyFill="1" applyAlignment="1">
      <alignment horizontal="left" vertical="center" wrapText="1" readingOrder="1"/>
    </xf>
    <xf numFmtId="164" fontId="49" fillId="0" borderId="0" xfId="3" applyNumberFormat="1" applyFont="1" applyAlignment="1">
      <alignment horizontal="center"/>
    </xf>
    <xf numFmtId="3" fontId="2" fillId="0" borderId="3" xfId="0" applyNumberFormat="1" applyFont="1" applyBorder="1" applyAlignment="1">
      <alignment horizontal="center" vertical="center"/>
    </xf>
    <xf numFmtId="3" fontId="6" fillId="6" borderId="0" xfId="0" applyNumberFormat="1" applyFont="1" applyFill="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165" fontId="0" fillId="0" borderId="0" xfId="1" applyNumberFormat="1" applyFont="1"/>
    <xf numFmtId="3" fontId="6" fillId="6" borderId="0" xfId="0" applyNumberFormat="1" applyFont="1" applyFill="1" applyAlignment="1">
      <alignment horizontal="center" vertical="center"/>
    </xf>
    <xf numFmtId="0" fontId="9" fillId="5" borderId="0" xfId="0" applyFont="1" applyFill="1" applyAlignment="1">
      <alignment horizontal="center" vertical="center"/>
    </xf>
    <xf numFmtId="0" fontId="9" fillId="3" borderId="0" xfId="0" applyFont="1" applyFill="1" applyAlignment="1">
      <alignment horizontal="center" vertical="center"/>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xf>
    <xf numFmtId="3" fontId="5" fillId="9" borderId="9" xfId="0" applyNumberFormat="1" applyFont="1" applyFill="1" applyBorder="1" applyAlignment="1">
      <alignment horizontal="center" vertical="center" wrapText="1"/>
    </xf>
    <xf numFmtId="3" fontId="0" fillId="0" borderId="0" xfId="0" applyNumberFormat="1"/>
    <xf numFmtId="0" fontId="11" fillId="8" borderId="0" xfId="2" applyFont="1" applyFill="1" applyAlignment="1">
      <alignment horizontal="right" vertical="center" wrapText="1" readingOrder="1"/>
    </xf>
    <xf numFmtId="3" fontId="2" fillId="0" borderId="3" xfId="0" applyNumberFormat="1" applyFont="1" applyBorder="1" applyAlignment="1">
      <alignment horizontal="center" vertical="center"/>
    </xf>
    <xf numFmtId="3" fontId="2" fillId="0" borderId="3" xfId="0" applyNumberFormat="1" applyFont="1" applyBorder="1" applyAlignment="1">
      <alignment horizontal="center" vertical="center"/>
    </xf>
    <xf numFmtId="9" fontId="0" fillId="0" borderId="0" xfId="1" applyFont="1" applyAlignment="1">
      <alignment horizontal="left"/>
    </xf>
    <xf numFmtId="165" fontId="1" fillId="0" borderId="1" xfId="1" applyNumberFormat="1" applyFont="1" applyBorder="1" applyAlignment="1">
      <alignment horizontal="center" vertical="center"/>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53" fillId="0" borderId="0" xfId="0" applyFont="1" applyAlignment="1">
      <alignment vertical="center"/>
    </xf>
    <xf numFmtId="0" fontId="20" fillId="0" borderId="0" xfId="0" applyFont="1" applyAlignment="1">
      <alignment horizontal="right" vertical="center" readingOrder="2"/>
    </xf>
    <xf numFmtId="0" fontId="38" fillId="0" borderId="0" xfId="0" applyFont="1" applyAlignment="1">
      <alignment vertical="center" wrapText="1"/>
    </xf>
    <xf numFmtId="0" fontId="35" fillId="0" borderId="0" xfId="0" applyFont="1" applyAlignment="1">
      <alignment horizontal="left" vertical="center" readingOrder="1"/>
    </xf>
    <xf numFmtId="0" fontId="51" fillId="0" borderId="0" xfId="0" applyFont="1" applyAlignment="1">
      <alignment horizontal="left" vertical="center" readingOrder="1"/>
    </xf>
    <xf numFmtId="0" fontId="38" fillId="0" borderId="0" xfId="0" applyFont="1" applyAlignment="1">
      <alignment wrapText="1"/>
    </xf>
    <xf numFmtId="0" fontId="2" fillId="0" borderId="0" xfId="0" applyFont="1"/>
    <xf numFmtId="0" fontId="55" fillId="0" borderId="0" xfId="0" applyFont="1" applyAlignment="1">
      <alignment horizontal="left"/>
    </xf>
    <xf numFmtId="0" fontId="55" fillId="0" borderId="0" xfId="0" applyFont="1" applyAlignment="1">
      <alignment horizontal="right"/>
    </xf>
    <xf numFmtId="37" fontId="2" fillId="0" borderId="1" xfId="0" applyNumberFormat="1" applyFont="1" applyBorder="1" applyAlignment="1">
      <alignment horizontal="center" vertical="center"/>
    </xf>
    <xf numFmtId="0" fontId="42" fillId="0" borderId="0" xfId="0" applyFont="1" applyAlignment="1">
      <alignment horizontal="left" vertical="center" wrapText="1" readingOrder="1"/>
    </xf>
    <xf numFmtId="0" fontId="42" fillId="0" borderId="0" xfId="0" applyFont="1" applyAlignment="1">
      <alignment horizontal="center" vertical="center" wrapText="1" readingOrder="2"/>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0" fontId="13" fillId="3" borderId="0" xfId="0" applyFont="1" applyFill="1" applyAlignment="1">
      <alignment horizontal="center" vertical="center" wrapText="1"/>
    </xf>
    <xf numFmtId="3" fontId="2" fillId="0" borderId="1" xfId="0" applyNumberFormat="1" applyFont="1" applyBorder="1" applyAlignment="1">
      <alignment horizontal="center" vertical="center"/>
    </xf>
    <xf numFmtId="37" fontId="6" fillId="4" borderId="4" xfId="0" applyNumberFormat="1" applyFont="1" applyFill="1" applyBorder="1" applyAlignment="1">
      <alignment horizontal="center"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30" fillId="5" borderId="0" xfId="0" applyFont="1" applyFill="1" applyAlignment="1">
      <alignment horizontal="center" vertical="center"/>
    </xf>
    <xf numFmtId="0" fontId="29" fillId="5" borderId="3" xfId="0" applyFont="1" applyFill="1" applyBorder="1" applyAlignment="1">
      <alignment horizontal="center" vertical="center" wrapText="1" readingOrder="1"/>
    </xf>
    <xf numFmtId="3" fontId="6" fillId="6" borderId="4" xfId="0" applyNumberFormat="1" applyFont="1" applyFill="1" applyBorder="1" applyAlignment="1">
      <alignment horizontal="center" vertical="center"/>
    </xf>
    <xf numFmtId="0" fontId="9" fillId="5" borderId="0" xfId="0" applyFont="1" applyFill="1" applyAlignment="1">
      <alignment horizontal="center" vertical="center"/>
    </xf>
    <xf numFmtId="0" fontId="6" fillId="5" borderId="0" xfId="0" applyFont="1" applyFill="1" applyAlignment="1">
      <alignment horizontal="left" vertical="center"/>
    </xf>
    <xf numFmtId="0" fontId="48"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3" fontId="5" fillId="9" borderId="17" xfId="0" applyNumberFormat="1" applyFont="1" applyFill="1" applyBorder="1" applyAlignment="1">
      <alignment horizontal="center" vertical="center" wrapText="1"/>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15" xfId="0" applyNumberFormat="1" applyFont="1" applyFill="1" applyBorder="1" applyAlignment="1">
      <alignment horizontal="center" vertical="center" wrapText="1"/>
    </xf>
    <xf numFmtId="0" fontId="9" fillId="5" borderId="0" xfId="0" applyFont="1" applyFill="1" applyAlignment="1">
      <alignment horizontal="center" vertical="center" wrapText="1"/>
    </xf>
    <xf numFmtId="3" fontId="5" fillId="9" borderId="9" xfId="0" applyNumberFormat="1" applyFont="1" applyFill="1" applyBorder="1" applyAlignment="1">
      <alignment horizontal="center" vertical="center" wrapText="1"/>
    </xf>
    <xf numFmtId="3" fontId="6" fillId="6" borderId="0" xfId="0" applyNumberFormat="1" applyFont="1" applyFill="1" applyAlignment="1">
      <alignment horizontal="center" vertical="center"/>
    </xf>
  </cellXfs>
  <cellStyles count="5">
    <cellStyle name="Comma" xfId="3" builtinId="3"/>
    <cellStyle name="Hyperlink" xfId="2" builtinId="8"/>
    <cellStyle name="Normal" xfId="0" builtinId="0"/>
    <cellStyle name="Normal 2 8" xfId="4" xr:uid="{EABC7180-8F3B-4DE1-8760-452C6EAC3484}"/>
    <cellStyle name="Percent" xfId="1" builtinId="5"/>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28992"/>
      <color rgb="FF1E816F"/>
      <color rgb="FFB5A583"/>
      <color rgb="FFA39D87"/>
      <color rgb="FF3BA97C"/>
      <color rgb="FF817A65"/>
      <color rgb="FFECEDEB"/>
      <color rgb="FFF6F7F5"/>
      <color rgb="FFE1F1E6"/>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028493676964953E-3"/>
          <c:y val="0.10952346649020379"/>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AFD-4609-8513-FE8B54792D6B}"/>
              </c:ext>
            </c:extLst>
          </c:dPt>
          <c:dPt>
            <c:idx val="1"/>
            <c:invertIfNegative val="0"/>
            <c:bubble3D val="0"/>
            <c:spPr>
              <a:solidFill>
                <a:srgbClr val="CCDEDC"/>
              </a:solidFill>
              <a:ln>
                <a:noFill/>
              </a:ln>
              <a:effectLst/>
            </c:spPr>
            <c:extLst>
              <c:ext xmlns:c16="http://schemas.microsoft.com/office/drawing/2014/chart" uri="{C3380CC4-5D6E-409C-BE32-E72D297353CC}">
                <c16:uniqueId val="{00000003-0AFD-4609-8513-FE8B54792D6B}"/>
              </c:ext>
            </c:extLst>
          </c:dPt>
          <c:dPt>
            <c:idx val="2"/>
            <c:invertIfNegative val="0"/>
            <c:bubble3D val="0"/>
            <c:spPr>
              <a:solidFill>
                <a:srgbClr val="C00000"/>
              </a:solidFill>
              <a:ln>
                <a:noFill/>
              </a:ln>
              <a:effectLst/>
            </c:spPr>
            <c:extLst>
              <c:ext xmlns:c16="http://schemas.microsoft.com/office/drawing/2014/chart" uri="{C3380CC4-5D6E-409C-BE32-E72D297353CC}">
                <c16:uniqueId val="{00000005-0AFD-4609-8513-FE8B54792D6B}"/>
              </c:ext>
            </c:extLst>
          </c:dPt>
          <c:dLbls>
            <c:dLbl>
              <c:idx val="2"/>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05-0AFD-4609-8513-FE8B54792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Summary!$U$22:$U$24</c:f>
              <c:numCache>
                <c:formatCode>General</c:formatCode>
                <c:ptCount val="3"/>
              </c:numCache>
            </c:numRef>
          </c:cat>
          <c:val>
            <c:numLit>
              <c:formatCode>General</c:formatCode>
              <c:ptCount val="3"/>
              <c:pt idx="0">
                <c:v>293433.36376781203</c:v>
              </c:pt>
              <c:pt idx="1">
                <c:v>305820.164871049</c:v>
              </c:pt>
              <c:pt idx="2">
                <c:v>-12386.801103238</c:v>
              </c:pt>
            </c:numLit>
          </c:val>
          <c:extLst>
            <c:ext xmlns:c16="http://schemas.microsoft.com/office/drawing/2014/chart" uri="{C3380CC4-5D6E-409C-BE32-E72D297353CC}">
              <c16:uniqueId val="{00000006-0AFD-4609-8513-FE8B54792D6B}"/>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ar-SA"/>
          </a:p>
        </c:txPr>
        <c:crossAx val="889782600"/>
        <c:crosses val="autoZero"/>
        <c:auto val="1"/>
        <c:lblAlgn val="ctr"/>
        <c:lblOffset val="100"/>
        <c:noMultiLvlLbl val="0"/>
      </c:catAx>
      <c:valAx>
        <c:axId val="889782600"/>
        <c:scaling>
          <c:orientation val="minMax"/>
        </c:scaling>
        <c:delete val="1"/>
        <c:axPos val="r"/>
        <c:numFmt formatCode="General" sourceLinked="1"/>
        <c:majorTickMark val="out"/>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336755989847776E-3"/>
          <c:y val="0.10952344608002723"/>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B335-409B-A684-BF9FBC2D9636}"/>
              </c:ext>
            </c:extLst>
          </c:dPt>
          <c:dPt>
            <c:idx val="1"/>
            <c:invertIfNegative val="0"/>
            <c:bubble3D val="0"/>
            <c:spPr>
              <a:solidFill>
                <a:srgbClr val="CCDEDC"/>
              </a:solidFill>
              <a:ln>
                <a:noFill/>
              </a:ln>
              <a:effectLst/>
            </c:spPr>
            <c:extLst>
              <c:ext xmlns:c16="http://schemas.microsoft.com/office/drawing/2014/chart" uri="{C3380CC4-5D6E-409C-BE32-E72D297353CC}">
                <c16:uniqueId val="{00000003-B335-409B-A684-BF9FBC2D9636}"/>
              </c:ext>
            </c:extLst>
          </c:dPt>
          <c:dPt>
            <c:idx val="2"/>
            <c:invertIfNegative val="0"/>
            <c:bubble3D val="0"/>
            <c:spPr>
              <a:solidFill>
                <a:srgbClr val="C00000"/>
              </a:solidFill>
              <a:ln>
                <a:noFill/>
              </a:ln>
              <a:effectLst/>
            </c:spPr>
            <c:extLst>
              <c:ext xmlns:c16="http://schemas.microsoft.com/office/drawing/2014/chart" uri="{C3380CC4-5D6E-409C-BE32-E72D297353CC}">
                <c16:uniqueId val="{00000005-B335-409B-A684-BF9FBC2D9636}"/>
              </c:ext>
            </c:extLst>
          </c:dPt>
          <c:dLbls>
            <c:dLbl>
              <c:idx val="0"/>
              <c:tx>
                <c:rich>
                  <a:bodyPr/>
                  <a:lstStyle/>
                  <a:p>
                    <a:r>
                      <a:rPr lang="en-US"/>
                      <a:t>263,616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335-409B-A684-BF9FBC2D9636}"/>
                </c:ext>
              </c:extLst>
            </c:dLbl>
            <c:dLbl>
              <c:idx val="1"/>
              <c:tx>
                <c:rich>
                  <a:bodyPr/>
                  <a:lstStyle/>
                  <a:p>
                    <a:r>
                      <a:rPr lang="en-US"/>
                      <a:t>322,317</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335-409B-A684-BF9FBC2D9636}"/>
                </c:ext>
              </c:extLst>
            </c:dLbl>
            <c:dLbl>
              <c:idx val="2"/>
              <c:layout>
                <c:manualLayout>
                  <c:x val="0"/>
                  <c:y val="0"/>
                </c:manualLayout>
              </c:layout>
              <c:tx>
                <c:rich>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r>
                      <a:rPr lang="en-US"/>
                      <a:t>-58,701</a:t>
                    </a:r>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335-409B-A684-BF9FBC2D963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 '!$U$22:$U$24</c:f>
              <c:numCache>
                <c:formatCode>General</c:formatCode>
                <c:ptCount val="3"/>
              </c:numCache>
            </c:numRef>
          </c:cat>
          <c:val>
            <c:numLit>
              <c:formatCode>General</c:formatCode>
              <c:ptCount val="3"/>
              <c:pt idx="0">
                <c:v>264614.20557686</c:v>
              </c:pt>
              <c:pt idx="1">
                <c:v>322328.52851422701</c:v>
              </c:pt>
              <c:pt idx="2">
                <c:v>-57714.322937367302</c:v>
              </c:pt>
            </c:numLit>
          </c:val>
          <c:extLst>
            <c:ext xmlns:c16="http://schemas.microsoft.com/office/drawing/2014/chart" uri="{C3380CC4-5D6E-409C-BE32-E72D297353CC}">
              <c16:uniqueId val="{00000006-B335-409B-A684-BF9FBC2D9636}"/>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ar-SA"/>
          </a:p>
        </c:txPr>
        <c:crossAx val="889782600"/>
        <c:crosses val="autoZero"/>
        <c:auto val="1"/>
        <c:lblAlgn val="ctr"/>
        <c:lblOffset val="100"/>
        <c:noMultiLvlLbl val="0"/>
      </c:catAx>
      <c:valAx>
        <c:axId val="889782600"/>
        <c:scaling>
          <c:orientation val="minMax"/>
        </c:scaling>
        <c:delete val="1"/>
        <c:axPos val="r"/>
        <c:numFmt formatCode="General" sourceLinked="1"/>
        <c:majorTickMark val="out"/>
        <c:minorTickMark val="none"/>
        <c:tickLblPos val="nextTo"/>
        <c:crossAx val="88978358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2330450</xdr:colOff>
      <xdr:row>0</xdr:row>
      <xdr:rowOff>120650</xdr:rowOff>
    </xdr:from>
    <xdr:to>
      <xdr:col>1</xdr:col>
      <xdr:colOff>4760827</xdr:colOff>
      <xdr:row>0</xdr:row>
      <xdr:rowOff>1284560</xdr:rowOff>
    </xdr:to>
    <xdr:pic>
      <xdr:nvPicPr>
        <xdr:cNvPr id="3" name="Picture 2">
          <a:extLst>
            <a:ext uri="{FF2B5EF4-FFF2-40B4-BE49-F238E27FC236}">
              <a16:creationId xmlns:a16="http://schemas.microsoft.com/office/drawing/2014/main" id="{B8F77365-4E73-4F6F-B0FB-06CFB447A1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519673" y="120650"/>
          <a:ext cx="2430377" cy="11639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1190490</xdr:rowOff>
    </xdr:to>
    <xdr:pic>
      <xdr:nvPicPr>
        <xdr:cNvPr id="2" name="Picture 1">
          <a:extLst>
            <a:ext uri="{FF2B5EF4-FFF2-40B4-BE49-F238E27FC236}">
              <a16:creationId xmlns:a16="http://schemas.microsoft.com/office/drawing/2014/main" id="{784C3BA7-5AE1-46F4-A8E3-B7F71CBD4F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8262688" y="123825"/>
          <a:ext cx="3133362" cy="1076190"/>
        </a:xfrm>
        <a:prstGeom prst="rect">
          <a:avLst/>
        </a:prstGeom>
      </xdr:spPr>
    </xdr:pic>
    <xdr:clientData/>
  </xdr:twoCellAnchor>
  <xdr:twoCellAnchor editAs="oneCell">
    <xdr:from>
      <xdr:col>2</xdr:col>
      <xdr:colOff>1656522</xdr:colOff>
      <xdr:row>0</xdr:row>
      <xdr:rowOff>0</xdr:rowOff>
    </xdr:from>
    <xdr:to>
      <xdr:col>3</xdr:col>
      <xdr:colOff>2561776</xdr:colOff>
      <xdr:row>1</xdr:row>
      <xdr:rowOff>27911</xdr:rowOff>
    </xdr:to>
    <xdr:pic>
      <xdr:nvPicPr>
        <xdr:cNvPr id="3" name="Picture 2">
          <a:extLst>
            <a:ext uri="{FF2B5EF4-FFF2-40B4-BE49-F238E27FC236}">
              <a16:creationId xmlns:a16="http://schemas.microsoft.com/office/drawing/2014/main" id="{AFB280C6-7121-464B-9DA7-D374FC931D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54403876" y="0"/>
          <a:ext cx="2616993" cy="12426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52F780A0-CF2E-4496-BAEB-616565BB13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3825"/>
          <a:ext cx="2904762" cy="1076190"/>
        </a:xfrm>
        <a:prstGeom prst="rect">
          <a:avLst/>
        </a:prstGeom>
      </xdr:spPr>
    </xdr:pic>
    <xdr:clientData/>
  </xdr:oneCellAnchor>
  <xdr:twoCellAnchor editAs="oneCell">
    <xdr:from>
      <xdr:col>2</xdr:col>
      <xdr:colOff>2293257</xdr:colOff>
      <xdr:row>0</xdr:row>
      <xdr:rowOff>122465</xdr:rowOff>
    </xdr:from>
    <xdr:to>
      <xdr:col>2</xdr:col>
      <xdr:colOff>4903900</xdr:colOff>
      <xdr:row>1</xdr:row>
      <xdr:rowOff>150041</xdr:rowOff>
    </xdr:to>
    <xdr:pic>
      <xdr:nvPicPr>
        <xdr:cNvPr id="3" name="Picture 2">
          <a:extLst>
            <a:ext uri="{FF2B5EF4-FFF2-40B4-BE49-F238E27FC236}">
              <a16:creationId xmlns:a16="http://schemas.microsoft.com/office/drawing/2014/main" id="{33F3CD7F-EE0F-4373-8DF5-37B36106CD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30445600" y="122465"/>
          <a:ext cx="2610643" cy="12522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9365"/>
    <xdr:pic>
      <xdr:nvPicPr>
        <xdr:cNvPr id="2" name="Picture 1">
          <a:extLst>
            <a:ext uri="{FF2B5EF4-FFF2-40B4-BE49-F238E27FC236}">
              <a16:creationId xmlns:a16="http://schemas.microsoft.com/office/drawing/2014/main" id="{0FB10EEF-EC15-467A-9545-C0D397FB34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0650"/>
          <a:ext cx="2904762" cy="1079365"/>
        </a:xfrm>
        <a:prstGeom prst="rect">
          <a:avLst/>
        </a:prstGeom>
      </xdr:spPr>
    </xdr:pic>
    <xdr:clientData/>
  </xdr:oneCellAnchor>
  <xdr:twoCellAnchor editAs="oneCell">
    <xdr:from>
      <xdr:col>2</xdr:col>
      <xdr:colOff>1595748</xdr:colOff>
      <xdr:row>0</xdr:row>
      <xdr:rowOff>37110</xdr:rowOff>
    </xdr:from>
    <xdr:to>
      <xdr:col>2</xdr:col>
      <xdr:colOff>4209566</xdr:colOff>
      <xdr:row>1</xdr:row>
      <xdr:rowOff>58336</xdr:rowOff>
    </xdr:to>
    <xdr:pic>
      <xdr:nvPicPr>
        <xdr:cNvPr id="3" name="Picture 2">
          <a:extLst>
            <a:ext uri="{FF2B5EF4-FFF2-40B4-BE49-F238E27FC236}">
              <a16:creationId xmlns:a16="http://schemas.microsoft.com/office/drawing/2014/main" id="{B834FF81-3DEB-4F42-80BD-6087DCD939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9165532" y="37110"/>
          <a:ext cx="2613818" cy="124586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F0CED0BD-5232-4399-8BC5-6557C8EFD9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3825"/>
          <a:ext cx="2917815" cy="1076190"/>
        </a:xfrm>
        <a:prstGeom prst="rect">
          <a:avLst/>
        </a:prstGeom>
      </xdr:spPr>
    </xdr:pic>
    <xdr:clientData/>
  </xdr:oneCellAnchor>
  <xdr:twoCellAnchor editAs="oneCell">
    <xdr:from>
      <xdr:col>4</xdr:col>
      <xdr:colOff>783166</xdr:colOff>
      <xdr:row>0</xdr:row>
      <xdr:rowOff>158750</xdr:rowOff>
    </xdr:from>
    <xdr:to>
      <xdr:col>6</xdr:col>
      <xdr:colOff>2909</xdr:colOff>
      <xdr:row>1</xdr:row>
      <xdr:rowOff>184361</xdr:rowOff>
    </xdr:to>
    <xdr:pic>
      <xdr:nvPicPr>
        <xdr:cNvPr id="3" name="Picture 2">
          <a:extLst>
            <a:ext uri="{FF2B5EF4-FFF2-40B4-BE49-F238E27FC236}">
              <a16:creationId xmlns:a16="http://schemas.microsoft.com/office/drawing/2014/main" id="{B1A05B67-972E-4783-8812-C53192EEAC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3359424" y="158750"/>
          <a:ext cx="2616993" cy="12426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9525</xdr:colOff>
      <xdr:row>0</xdr:row>
      <xdr:rowOff>76200</xdr:rowOff>
    </xdr:from>
    <xdr:ext cx="2769295" cy="1133340"/>
    <xdr:pic>
      <xdr:nvPicPr>
        <xdr:cNvPr id="2" name="Picture 1">
          <a:extLst>
            <a:ext uri="{FF2B5EF4-FFF2-40B4-BE49-F238E27FC236}">
              <a16:creationId xmlns:a16="http://schemas.microsoft.com/office/drawing/2014/main" id="{0074DA51-74A0-41E5-9C80-5BB465DA3F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907580" y="76200"/>
          <a:ext cx="2769295" cy="1133340"/>
        </a:xfrm>
        <a:prstGeom prst="rect">
          <a:avLst/>
        </a:prstGeom>
      </xdr:spPr>
    </xdr:pic>
    <xdr:clientData/>
  </xdr:oneCellAnchor>
  <xdr:twoCellAnchor editAs="oneCell">
    <xdr:from>
      <xdr:col>2</xdr:col>
      <xdr:colOff>5353050</xdr:colOff>
      <xdr:row>1</xdr:row>
      <xdr:rowOff>171450</xdr:rowOff>
    </xdr:from>
    <xdr:to>
      <xdr:col>3</xdr:col>
      <xdr:colOff>2791618</xdr:colOff>
      <xdr:row>8</xdr:row>
      <xdr:rowOff>192516</xdr:rowOff>
    </xdr:to>
    <xdr:pic>
      <xdr:nvPicPr>
        <xdr:cNvPr id="3" name="Picture 2">
          <a:extLst>
            <a:ext uri="{FF2B5EF4-FFF2-40B4-BE49-F238E27FC236}">
              <a16:creationId xmlns:a16="http://schemas.microsoft.com/office/drawing/2014/main" id="{15E9793C-4FB0-4D49-80B1-166D83F737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275782" y="361950"/>
          <a:ext cx="2848768" cy="13545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A6CB6695-9570-4D7A-AC5F-39678839A2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3825"/>
          <a:ext cx="2904762" cy="1076190"/>
        </a:xfrm>
        <a:prstGeom prst="rect">
          <a:avLst/>
        </a:prstGeom>
      </xdr:spPr>
    </xdr:pic>
    <xdr:clientData/>
  </xdr:oneCellAnchor>
  <xdr:twoCellAnchor editAs="oneCell">
    <xdr:from>
      <xdr:col>2</xdr:col>
      <xdr:colOff>971176</xdr:colOff>
      <xdr:row>0</xdr:row>
      <xdr:rowOff>56029</xdr:rowOff>
    </xdr:from>
    <xdr:to>
      <xdr:col>3</xdr:col>
      <xdr:colOff>123832</xdr:colOff>
      <xdr:row>1</xdr:row>
      <xdr:rowOff>4368</xdr:rowOff>
    </xdr:to>
    <xdr:pic>
      <xdr:nvPicPr>
        <xdr:cNvPr id="4" name="Picture 3">
          <a:extLst>
            <a:ext uri="{FF2B5EF4-FFF2-40B4-BE49-F238E27FC236}">
              <a16:creationId xmlns:a16="http://schemas.microsoft.com/office/drawing/2014/main" id="{878E280E-6C40-4547-975D-3E96897DA2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2902271" y="56029"/>
          <a:ext cx="2430377" cy="116391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1200015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582988" y="123825"/>
          <a:ext cx="2904762" cy="1076190"/>
        </a:xfrm>
        <a:prstGeom prst="rect">
          <a:avLst/>
        </a:prstGeom>
      </xdr:spPr>
    </xdr:pic>
    <xdr:clientData/>
  </xdr:twoCellAnchor>
  <xdr:twoCellAnchor editAs="oneCell">
    <xdr:from>
      <xdr:col>2</xdr:col>
      <xdr:colOff>1758462</xdr:colOff>
      <xdr:row>0</xdr:row>
      <xdr:rowOff>166077</xdr:rowOff>
    </xdr:from>
    <xdr:to>
      <xdr:col>2</xdr:col>
      <xdr:colOff>4188839</xdr:colOff>
      <xdr:row>1</xdr:row>
      <xdr:rowOff>108833</xdr:rowOff>
    </xdr:to>
    <xdr:pic>
      <xdr:nvPicPr>
        <xdr:cNvPr id="3" name="Picture 2">
          <a:extLst>
            <a:ext uri="{FF2B5EF4-FFF2-40B4-BE49-F238E27FC236}">
              <a16:creationId xmlns:a16="http://schemas.microsoft.com/office/drawing/2014/main" id="{87C38253-93FF-4A29-AA51-23F7B4ABE2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57693" y="166077"/>
          <a:ext cx="2430377" cy="116391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AB902F36-E965-40FC-A583-F970812A51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3825"/>
          <a:ext cx="2917815" cy="1076190"/>
        </a:xfrm>
        <a:prstGeom prst="rect">
          <a:avLst/>
        </a:prstGeom>
      </xdr:spPr>
    </xdr:pic>
    <xdr:clientData/>
  </xdr:oneCellAnchor>
  <xdr:twoCellAnchor editAs="oneCell">
    <xdr:from>
      <xdr:col>4</xdr:col>
      <xdr:colOff>956419</xdr:colOff>
      <xdr:row>0</xdr:row>
      <xdr:rowOff>148950</xdr:rowOff>
    </xdr:from>
    <xdr:to>
      <xdr:col>5</xdr:col>
      <xdr:colOff>478340</xdr:colOff>
      <xdr:row>1</xdr:row>
      <xdr:rowOff>89897</xdr:rowOff>
    </xdr:to>
    <xdr:pic>
      <xdr:nvPicPr>
        <xdr:cNvPr id="3" name="Picture 2">
          <a:extLst>
            <a:ext uri="{FF2B5EF4-FFF2-40B4-BE49-F238E27FC236}">
              <a16:creationId xmlns:a16="http://schemas.microsoft.com/office/drawing/2014/main" id="{C542C1AB-EA54-4570-9C07-01ED94FE3A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14851414" y="148950"/>
          <a:ext cx="2430377" cy="116391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1200015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266700</xdr:colOff>
      <xdr:row>1</xdr:row>
      <xdr:rowOff>88900</xdr:rowOff>
    </xdr:from>
    <xdr:to>
      <xdr:col>3</xdr:col>
      <xdr:colOff>2697077</xdr:colOff>
      <xdr:row>7</xdr:row>
      <xdr:rowOff>109810</xdr:rowOff>
    </xdr:to>
    <xdr:pic>
      <xdr:nvPicPr>
        <xdr:cNvPr id="3" name="Picture 2">
          <a:extLst>
            <a:ext uri="{FF2B5EF4-FFF2-40B4-BE49-F238E27FC236}">
              <a16:creationId xmlns:a16="http://schemas.microsoft.com/office/drawing/2014/main" id="{14E0583C-304C-4EB5-9D85-F839AD13A4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370323" y="279400"/>
          <a:ext cx="2430377" cy="1163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00000000-0008-0000-0100-000007000000}"/>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800100</xdr:colOff>
      <xdr:row>0</xdr:row>
      <xdr:rowOff>69850</xdr:rowOff>
    </xdr:from>
    <xdr:to>
      <xdr:col>4</xdr:col>
      <xdr:colOff>1592177</xdr:colOff>
      <xdr:row>1</xdr:row>
      <xdr:rowOff>14560</xdr:rowOff>
    </xdr:to>
    <xdr:pic>
      <xdr:nvPicPr>
        <xdr:cNvPr id="3" name="Picture 2">
          <a:extLst>
            <a:ext uri="{FF2B5EF4-FFF2-40B4-BE49-F238E27FC236}">
              <a16:creationId xmlns:a16="http://schemas.microsoft.com/office/drawing/2014/main" id="{8187C2C2-C9CD-40E5-B4C9-F75FE54D41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84523" y="69850"/>
          <a:ext cx="2430377" cy="11639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flipH="1">
          <a:off x="11022558324" y="2992238"/>
          <a:ext cx="9760800" cy="3814497"/>
          <a:chOff x="9937958756" y="3598069"/>
          <a:chExt cx="8777288" cy="4106892"/>
        </a:xfrm>
      </xdr:grpSpPr>
      <xdr:sp macro="" textlink="">
        <xdr:nvSpPr>
          <xdr:cNvPr id="16" name="Rectangle 15">
            <a:extLst>
              <a:ext uri="{FF2B5EF4-FFF2-40B4-BE49-F238E27FC236}">
                <a16:creationId xmlns:a16="http://schemas.microsoft.com/office/drawing/2014/main" id="{00000000-0008-0000-0300-000010000000}"/>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00000000-0008-0000-0300-000011000000}"/>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00000000-0008-0000-0300-000012000000}"/>
              </a:ext>
            </a:extLst>
          </xdr:cNvPr>
          <xdr:cNvSpPr/>
        </xdr:nvSpPr>
        <xdr:spPr>
          <a:xfrm flipH="1">
            <a:off x="9939141999"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00000000-0008-0000-0300-00000C000000}"/>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390495</xdr:colOff>
      <xdr:row>14</xdr:row>
      <xdr:rowOff>113584</xdr:rowOff>
    </xdr:from>
    <xdr:to>
      <xdr:col>14</xdr:col>
      <xdr:colOff>553118</xdr:colOff>
      <xdr:row>30</xdr:row>
      <xdr:rowOff>171818</xdr:rowOff>
    </xdr:to>
    <xdr:graphicFrame macro="">
      <xdr:nvGraphicFramePr>
        <xdr:cNvPr id="8" name="Chart 10">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15875</xdr:colOff>
      <xdr:row>31</xdr:row>
      <xdr:rowOff>15875</xdr:rowOff>
    </xdr:from>
    <xdr:to>
      <xdr:col>5</xdr:col>
      <xdr:colOff>712342</xdr:colOff>
      <xdr:row>32</xdr:row>
      <xdr:rowOff>107720</xdr:rowOff>
    </xdr:to>
    <xdr:sp macro="" textlink="">
      <xdr:nvSpPr>
        <xdr:cNvPr id="10" name="Rectangle 12">
          <a:extLst>
            <a:ext uri="{FF2B5EF4-FFF2-40B4-BE49-F238E27FC236}">
              <a16:creationId xmlns:a16="http://schemas.microsoft.com/office/drawing/2014/main" id="{00000000-0008-0000-0300-00000A000000}"/>
            </a:ext>
          </a:extLst>
        </xdr:cNvPr>
        <xdr:cNvSpPr/>
      </xdr:nvSpPr>
      <xdr:spPr>
        <a:xfrm flipH="1">
          <a:off x="9967200158" y="6445250"/>
          <a:ext cx="1305008" cy="27705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237593</xdr:colOff>
      <xdr:row>31</xdr:row>
      <xdr:rowOff>15875</xdr:rowOff>
    </xdr:from>
    <xdr:to>
      <xdr:col>10</xdr:col>
      <xdr:colOff>27734</xdr:colOff>
      <xdr:row>32</xdr:row>
      <xdr:rowOff>107720</xdr:rowOff>
    </xdr:to>
    <xdr:sp macro="" textlink="">
      <xdr:nvSpPr>
        <xdr:cNvPr id="11" name="Rectangle 13">
          <a:extLst>
            <a:ext uri="{FF2B5EF4-FFF2-40B4-BE49-F238E27FC236}">
              <a16:creationId xmlns:a16="http://schemas.microsoft.com/office/drawing/2014/main" id="{00000000-0008-0000-0300-00000B000000}"/>
            </a:ext>
          </a:extLst>
        </xdr:cNvPr>
        <xdr:cNvSpPr/>
      </xdr:nvSpPr>
      <xdr:spPr>
        <a:xfrm flipH="1">
          <a:off x="9964537786" y="6445250"/>
          <a:ext cx="1615766" cy="27705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292510</xdr:colOff>
      <xdr:row>31</xdr:row>
      <xdr:rowOff>15875</xdr:rowOff>
    </xdr:from>
    <xdr:to>
      <xdr:col>14</xdr:col>
      <xdr:colOff>94195</xdr:colOff>
      <xdr:row>32</xdr:row>
      <xdr:rowOff>107720</xdr:rowOff>
    </xdr:to>
    <xdr:sp macro="" textlink="">
      <xdr:nvSpPr>
        <xdr:cNvPr id="13" name="Rectangle 14">
          <a:extLst>
            <a:ext uri="{FF2B5EF4-FFF2-40B4-BE49-F238E27FC236}">
              <a16:creationId xmlns:a16="http://schemas.microsoft.com/office/drawing/2014/main" id="{00000000-0008-0000-0300-00000D000000}"/>
            </a:ext>
          </a:extLst>
        </xdr:cNvPr>
        <xdr:cNvSpPr/>
      </xdr:nvSpPr>
      <xdr:spPr>
        <a:xfrm flipH="1">
          <a:off x="9962037159" y="6445250"/>
          <a:ext cx="1627310" cy="27705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editAs="oneCell">
    <xdr:from>
      <xdr:col>13</xdr:col>
      <xdr:colOff>201085</xdr:colOff>
      <xdr:row>2</xdr:row>
      <xdr:rowOff>84667</xdr:rowOff>
    </xdr:from>
    <xdr:to>
      <xdr:col>16</xdr:col>
      <xdr:colOff>789962</xdr:colOff>
      <xdr:row>8</xdr:row>
      <xdr:rowOff>169077</xdr:rowOff>
    </xdr:to>
    <xdr:pic>
      <xdr:nvPicPr>
        <xdr:cNvPr id="19" name="Picture 18">
          <a:extLst>
            <a:ext uri="{FF2B5EF4-FFF2-40B4-BE49-F238E27FC236}">
              <a16:creationId xmlns:a16="http://schemas.microsoft.com/office/drawing/2014/main" id="{C5C013CD-E5BD-4719-996E-44184682DB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46730371" y="444500"/>
          <a:ext cx="2430377" cy="11639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6F33A26C-CD63-451D-A4AD-564406A71D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72063" y="47625"/>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CF81533F-D187-4EC7-BEA9-A362EF99EB3B}"/>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3</xdr:col>
      <xdr:colOff>1950357</xdr:colOff>
      <xdr:row>0</xdr:row>
      <xdr:rowOff>90715</xdr:rowOff>
    </xdr:from>
    <xdr:to>
      <xdr:col>4</xdr:col>
      <xdr:colOff>17377</xdr:colOff>
      <xdr:row>1</xdr:row>
      <xdr:rowOff>39054</xdr:rowOff>
    </xdr:to>
    <xdr:pic>
      <xdr:nvPicPr>
        <xdr:cNvPr id="4" name="Picture 3">
          <a:extLst>
            <a:ext uri="{FF2B5EF4-FFF2-40B4-BE49-F238E27FC236}">
              <a16:creationId xmlns:a16="http://schemas.microsoft.com/office/drawing/2014/main" id="{8A8A40BC-4DE2-4E3C-8C54-BAF0A31673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58070766" y="90715"/>
          <a:ext cx="2430377" cy="11639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104775</xdr:rowOff>
    </xdr:from>
    <xdr:ext cx="2904762" cy="1076190"/>
    <xdr:pic>
      <xdr:nvPicPr>
        <xdr:cNvPr id="2" name="Picture 1">
          <a:extLst>
            <a:ext uri="{FF2B5EF4-FFF2-40B4-BE49-F238E27FC236}">
              <a16:creationId xmlns:a16="http://schemas.microsoft.com/office/drawing/2014/main" id="{2E7BFAC6-A6BD-4932-B072-2F8E4B21A8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705438" y="104775"/>
          <a:ext cx="2904762" cy="1076190"/>
        </a:xfrm>
        <a:prstGeom prst="rect">
          <a:avLst/>
        </a:prstGeom>
      </xdr:spPr>
    </xdr:pic>
    <xdr:clientData/>
  </xdr:oneCellAnchor>
  <xdr:twoCellAnchor editAs="oneCell">
    <xdr:from>
      <xdr:col>1</xdr:col>
      <xdr:colOff>3282950</xdr:colOff>
      <xdr:row>0</xdr:row>
      <xdr:rowOff>107156</xdr:rowOff>
    </xdr:from>
    <xdr:to>
      <xdr:col>1</xdr:col>
      <xdr:colOff>5890418</xdr:colOff>
      <xdr:row>1</xdr:row>
      <xdr:rowOff>25081</xdr:rowOff>
    </xdr:to>
    <xdr:pic>
      <xdr:nvPicPr>
        <xdr:cNvPr id="4" name="Picture 3">
          <a:extLst>
            <a:ext uri="{FF2B5EF4-FFF2-40B4-BE49-F238E27FC236}">
              <a16:creationId xmlns:a16="http://schemas.microsoft.com/office/drawing/2014/main" id="{0AE18B6B-5877-4972-9C51-0E535FD656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7484551" y="107156"/>
          <a:ext cx="2607468" cy="12395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874973" cy="1076190"/>
    <xdr:pic>
      <xdr:nvPicPr>
        <xdr:cNvPr id="2" name="Picture 1">
          <a:extLst>
            <a:ext uri="{FF2B5EF4-FFF2-40B4-BE49-F238E27FC236}">
              <a16:creationId xmlns:a16="http://schemas.microsoft.com/office/drawing/2014/main" id="{904F5F85-8981-46A0-AAFE-16E214E4CB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716177" y="123825"/>
          <a:ext cx="2874973" cy="1076190"/>
        </a:xfrm>
        <a:prstGeom prst="rect">
          <a:avLst/>
        </a:prstGeom>
      </xdr:spPr>
    </xdr:pic>
    <xdr:clientData/>
  </xdr:oneCellAnchor>
  <xdr:twoCellAnchor editAs="oneCell">
    <xdr:from>
      <xdr:col>3</xdr:col>
      <xdr:colOff>617009</xdr:colOff>
      <xdr:row>0</xdr:row>
      <xdr:rowOff>45509</xdr:rowOff>
    </xdr:from>
    <xdr:to>
      <xdr:col>4</xdr:col>
      <xdr:colOff>1593586</xdr:colOff>
      <xdr:row>1</xdr:row>
      <xdr:rowOff>74295</xdr:rowOff>
    </xdr:to>
    <xdr:pic>
      <xdr:nvPicPr>
        <xdr:cNvPr id="3" name="Picture 2">
          <a:extLst>
            <a:ext uri="{FF2B5EF4-FFF2-40B4-BE49-F238E27FC236}">
              <a16:creationId xmlns:a16="http://schemas.microsoft.com/office/drawing/2014/main" id="{A5E828F8-E754-4746-A592-7A09C053A6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4022998" y="45509"/>
          <a:ext cx="2616993" cy="12458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377462</xdr:colOff>
      <xdr:row>6</xdr:row>
      <xdr:rowOff>136390</xdr:rowOff>
    </xdr:to>
    <xdr:pic>
      <xdr:nvPicPr>
        <xdr:cNvPr id="2" name="Picture 1">
          <a:extLst>
            <a:ext uri="{FF2B5EF4-FFF2-40B4-BE49-F238E27FC236}">
              <a16:creationId xmlns:a16="http://schemas.microsoft.com/office/drawing/2014/main" id="{3E081E60-C525-4D24-B0FD-366E0A6C4D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65631613" y="120650"/>
          <a:ext cx="3019062" cy="1079365"/>
        </a:xfrm>
        <a:prstGeom prst="rect">
          <a:avLst/>
        </a:prstGeom>
      </xdr:spPr>
    </xdr:pic>
    <xdr:clientData/>
  </xdr:twoCellAnchor>
  <xdr:twoCellAnchor>
    <xdr:from>
      <xdr:col>2</xdr:col>
      <xdr:colOff>390495</xdr:colOff>
      <xdr:row>14</xdr:row>
      <xdr:rowOff>113584</xdr:rowOff>
    </xdr:from>
    <xdr:to>
      <xdr:col>14</xdr:col>
      <xdr:colOff>553118</xdr:colOff>
      <xdr:row>30</xdr:row>
      <xdr:rowOff>171818</xdr:rowOff>
    </xdr:to>
    <xdr:graphicFrame macro="">
      <xdr:nvGraphicFramePr>
        <xdr:cNvPr id="3" name="Chart 10">
          <a:extLst>
            <a:ext uri="{FF2B5EF4-FFF2-40B4-BE49-F238E27FC236}">
              <a16:creationId xmlns:a16="http://schemas.microsoft.com/office/drawing/2014/main" id="{20727165-E5E7-42D7-A129-1A6D5EA240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15875</xdr:colOff>
      <xdr:row>31</xdr:row>
      <xdr:rowOff>15875</xdr:rowOff>
    </xdr:from>
    <xdr:to>
      <xdr:col>5</xdr:col>
      <xdr:colOff>712342</xdr:colOff>
      <xdr:row>32</xdr:row>
      <xdr:rowOff>107720</xdr:rowOff>
    </xdr:to>
    <xdr:sp macro="" textlink="">
      <xdr:nvSpPr>
        <xdr:cNvPr id="4" name="Rectangle 12">
          <a:extLst>
            <a:ext uri="{FF2B5EF4-FFF2-40B4-BE49-F238E27FC236}">
              <a16:creationId xmlns:a16="http://schemas.microsoft.com/office/drawing/2014/main" id="{0092E9CE-C120-4C22-A776-D66AF49E7312}"/>
            </a:ext>
          </a:extLst>
        </xdr:cNvPr>
        <xdr:cNvSpPr/>
      </xdr:nvSpPr>
      <xdr:spPr>
        <a:xfrm flipH="1">
          <a:off x="10764649033" y="6321425"/>
          <a:ext cx="1356867"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237593</xdr:colOff>
      <xdr:row>31</xdr:row>
      <xdr:rowOff>15875</xdr:rowOff>
    </xdr:from>
    <xdr:to>
      <xdr:col>10</xdr:col>
      <xdr:colOff>27734</xdr:colOff>
      <xdr:row>32</xdr:row>
      <xdr:rowOff>107720</xdr:rowOff>
    </xdr:to>
    <xdr:sp macro="" textlink="">
      <xdr:nvSpPr>
        <xdr:cNvPr id="5" name="Rectangle 13">
          <a:extLst>
            <a:ext uri="{FF2B5EF4-FFF2-40B4-BE49-F238E27FC236}">
              <a16:creationId xmlns:a16="http://schemas.microsoft.com/office/drawing/2014/main" id="{87E03856-312D-4577-86A6-7FAF1ABC9922}"/>
            </a:ext>
          </a:extLst>
        </xdr:cNvPr>
        <xdr:cNvSpPr/>
      </xdr:nvSpPr>
      <xdr:spPr>
        <a:xfrm flipH="1">
          <a:off x="10761714141" y="6321425"/>
          <a:ext cx="1761816"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292510</xdr:colOff>
      <xdr:row>31</xdr:row>
      <xdr:rowOff>15875</xdr:rowOff>
    </xdr:from>
    <xdr:to>
      <xdr:col>14</xdr:col>
      <xdr:colOff>94195</xdr:colOff>
      <xdr:row>32</xdr:row>
      <xdr:rowOff>107720</xdr:rowOff>
    </xdr:to>
    <xdr:sp macro="" textlink="">
      <xdr:nvSpPr>
        <xdr:cNvPr id="6" name="Rectangle 14">
          <a:extLst>
            <a:ext uri="{FF2B5EF4-FFF2-40B4-BE49-F238E27FC236}">
              <a16:creationId xmlns:a16="http://schemas.microsoft.com/office/drawing/2014/main" id="{F75D0A38-519E-4416-B9EE-53CE9E541311}"/>
            </a:ext>
          </a:extLst>
        </xdr:cNvPr>
        <xdr:cNvSpPr/>
      </xdr:nvSpPr>
      <xdr:spPr>
        <a:xfrm flipH="1">
          <a:off x="10759021955" y="6321425"/>
          <a:ext cx="1770185"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2</xdr:col>
      <xdr:colOff>68036</xdr:colOff>
      <xdr:row>12</xdr:row>
      <xdr:rowOff>122919</xdr:rowOff>
    </xdr:from>
    <xdr:to>
      <xdr:col>15</xdr:col>
      <xdr:colOff>623659</xdr:colOff>
      <xdr:row>34</xdr:row>
      <xdr:rowOff>28832</xdr:rowOff>
    </xdr:to>
    <xdr:sp macro="" textlink="">
      <xdr:nvSpPr>
        <xdr:cNvPr id="8" name="مستطيل مستدير الزوايا 49">
          <a:extLst>
            <a:ext uri="{FF2B5EF4-FFF2-40B4-BE49-F238E27FC236}">
              <a16:creationId xmlns:a16="http://schemas.microsoft.com/office/drawing/2014/main" id="{E3C4187A-0749-4E4F-98F6-DE5207529288}"/>
            </a:ext>
          </a:extLst>
        </xdr:cNvPr>
        <xdr:cNvSpPr/>
      </xdr:nvSpPr>
      <xdr:spPr>
        <a:xfrm>
          <a:off x="10757838441" y="2993119"/>
          <a:ext cx="9432923" cy="3881013"/>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editAs="oneCell">
    <xdr:from>
      <xdr:col>12</xdr:col>
      <xdr:colOff>580430</xdr:colOff>
      <xdr:row>2</xdr:row>
      <xdr:rowOff>59531</xdr:rowOff>
    </xdr:from>
    <xdr:to>
      <xdr:col>16</xdr:col>
      <xdr:colOff>753467</xdr:colOff>
      <xdr:row>9</xdr:row>
      <xdr:rowOff>52069</xdr:rowOff>
    </xdr:to>
    <xdr:pic>
      <xdr:nvPicPr>
        <xdr:cNvPr id="9" name="Picture 8">
          <a:extLst>
            <a:ext uri="{FF2B5EF4-FFF2-40B4-BE49-F238E27FC236}">
              <a16:creationId xmlns:a16="http://schemas.microsoft.com/office/drawing/2014/main" id="{744A11B3-3895-4953-B700-28C8498E88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87221065" y="416719"/>
          <a:ext cx="2613818" cy="12426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644B1985-9020-4DA8-B749-8DE974F03D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72063" y="44450"/>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40FD0482-6EAF-4389-BA9A-228CCC2D1C36}"/>
            </a:ext>
          </a:extLst>
        </xdr:cNvPr>
        <xdr:cNvSpPr/>
      </xdr:nvSpPr>
      <xdr:spPr>
        <a:xfrm>
          <a:off x="9987073627" y="542925"/>
          <a:ext cx="612773" cy="124914"/>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3</xdr:col>
      <xdr:colOff>1700892</xdr:colOff>
      <xdr:row>0</xdr:row>
      <xdr:rowOff>0</xdr:rowOff>
    </xdr:from>
    <xdr:to>
      <xdr:col>3</xdr:col>
      <xdr:colOff>4314710</xdr:colOff>
      <xdr:row>1</xdr:row>
      <xdr:rowOff>18051</xdr:rowOff>
    </xdr:to>
    <xdr:pic>
      <xdr:nvPicPr>
        <xdr:cNvPr id="4" name="Picture 3">
          <a:extLst>
            <a:ext uri="{FF2B5EF4-FFF2-40B4-BE49-F238E27FC236}">
              <a16:creationId xmlns:a16="http://schemas.microsoft.com/office/drawing/2014/main" id="{72B52B98-EB08-4DEC-B99E-ED735E4D89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32439500" y="0"/>
          <a:ext cx="2610643" cy="1242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086/AppData/Local/Microsoft/Windows/INetCache/Content.Outlook/FRSK3PML/&#1578;&#1602;&#1585;&#1610;&#1585;%20&#1575;&#1604;&#1571;&#1583;&#1575;&#1569;%20&#1575;&#1604;&#1588;&#1607;&#1585;&#1610;%20&#1605;&#1575;&#1585;&#1587;2023&#1605;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يزان المراجعة (مختصر) 2023م"/>
      <sheetName val="ميزان المراجعة 2023م"/>
      <sheetName val="ميزان المراجعة 2022م"/>
      <sheetName val="ميزان القطاعات"/>
      <sheetName val="عمليات القطاعات"/>
      <sheetName val="جدول ملخص"/>
      <sheetName val="التقرير"/>
      <sheetName val="الاحتياطي+الجاري+الدين العام  "/>
      <sheetName val="قطاعات"/>
      <sheetName val="البيانات"/>
      <sheetName val="تقرير الاداء الشهري"/>
      <sheetName val="--"/>
    </sheetNames>
    <sheetDataSet>
      <sheetData sheetId="0"/>
      <sheetData sheetId="1"/>
      <sheetData sheetId="2"/>
      <sheetData sheetId="3"/>
      <sheetData sheetId="4"/>
      <sheetData sheetId="5"/>
      <sheetData sheetId="6">
        <row r="116">
          <cell r="E116">
            <v>25979.059356010002</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rightToLeft="1" zoomScale="47" zoomScaleNormal="70" workbookViewId="0">
      <selection activeCell="A10" sqref="A10"/>
    </sheetView>
  </sheetViews>
  <sheetFormatPr defaultRowHeight="13.8"/>
  <cols>
    <col min="1" max="2" width="68.8984375" customWidth="1"/>
  </cols>
  <sheetData>
    <row r="1" spans="1:2" ht="104.25" customHeight="1"/>
    <row r="2" spans="1:2" ht="31.8">
      <c r="A2" s="38" t="s">
        <v>87</v>
      </c>
      <c r="B2" s="38" t="s">
        <v>88</v>
      </c>
    </row>
    <row r="3" spans="1:2" s="109" customFormat="1" ht="31.8">
      <c r="A3" s="89" t="s">
        <v>161</v>
      </c>
      <c r="B3" s="91" t="s">
        <v>162</v>
      </c>
    </row>
    <row r="4" spans="1:2" ht="63">
      <c r="A4" s="40" t="s">
        <v>191</v>
      </c>
      <c r="B4" s="41" t="s">
        <v>194</v>
      </c>
    </row>
    <row r="5" spans="1:2" ht="63">
      <c r="A5" s="88" t="s">
        <v>192</v>
      </c>
      <c r="B5" s="90" t="s">
        <v>166</v>
      </c>
    </row>
    <row r="6" spans="1:2" ht="31.8">
      <c r="A6" s="89" t="s">
        <v>7</v>
      </c>
      <c r="B6" s="91" t="s">
        <v>41</v>
      </c>
    </row>
    <row r="7" spans="1:2" ht="31.8">
      <c r="A7" s="88" t="s">
        <v>10</v>
      </c>
      <c r="B7" s="90" t="s">
        <v>42</v>
      </c>
    </row>
    <row r="8" spans="1:2" ht="31.8">
      <c r="A8" s="39" t="s">
        <v>64</v>
      </c>
      <c r="B8" s="42" t="s">
        <v>173</v>
      </c>
    </row>
    <row r="9" spans="1:2" ht="63">
      <c r="A9" s="88" t="s">
        <v>193</v>
      </c>
      <c r="B9" s="134" t="s">
        <v>195</v>
      </c>
    </row>
    <row r="10" spans="1:2" ht="31.8">
      <c r="A10" s="39" t="s">
        <v>70</v>
      </c>
      <c r="B10" s="42" t="s">
        <v>78</v>
      </c>
    </row>
    <row r="11" spans="1:2" ht="31.8">
      <c r="A11" s="39" t="s">
        <v>116</v>
      </c>
      <c r="B11" s="42" t="s">
        <v>115</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B9" location="Gov.Reserve!A1" display="Gov.Reserve!A1" xr:uid="{9A57C7A1-D299-4716-B6EC-57129A91DD73}"/>
    <hyperlink ref="A10:B10" location="DEBT!A1" display="الدين العام" xr:uid="{00000000-0004-0000-0000-000004000000}"/>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EC20-882D-4F8C-9691-BE17BCA0AA0F}">
  <dimension ref="A1:G66"/>
  <sheetViews>
    <sheetView showGridLines="0" showRowColHeaders="0" rightToLeft="1" topLeftCell="A38" zoomScale="50" zoomScaleNormal="50" workbookViewId="0">
      <selection activeCell="D34" sqref="D34"/>
    </sheetView>
  </sheetViews>
  <sheetFormatPr defaultRowHeight="13.8"/>
  <cols>
    <col min="1" max="1" width="64.8984375" customWidth="1"/>
    <col min="2" max="2" width="30.09765625" customWidth="1"/>
    <col min="3" max="3" width="24.5" customWidth="1"/>
    <col min="4" max="4" width="36.8984375" customWidth="1"/>
    <col min="5" max="5" width="32.09765625" customWidth="1"/>
    <col min="6" max="6" width="25.3984375" customWidth="1"/>
    <col min="7" max="7" width="44.8984375" customWidth="1"/>
  </cols>
  <sheetData>
    <row r="1" spans="1:6" ht="96" customHeight="1"/>
    <row r="2" spans="1:6" ht="40.799999999999997">
      <c r="A2" s="69" t="s">
        <v>10</v>
      </c>
      <c r="B2" s="69"/>
      <c r="C2" s="69"/>
      <c r="D2" s="69" t="s">
        <v>42</v>
      </c>
      <c r="F2" s="23"/>
    </row>
    <row r="3" spans="1:6" ht="40.799999999999997">
      <c r="A3" s="159" t="s">
        <v>228</v>
      </c>
      <c r="B3" s="66"/>
      <c r="C3" s="67"/>
      <c r="D3" s="68" t="s">
        <v>258</v>
      </c>
      <c r="F3" s="23"/>
    </row>
    <row r="4" spans="1:6" ht="24.6">
      <c r="A4" s="24" t="s">
        <v>40</v>
      </c>
      <c r="B4" s="24"/>
      <c r="C4" s="24"/>
      <c r="D4" s="6" t="s">
        <v>6</v>
      </c>
    </row>
    <row r="5" spans="1:6" ht="37.799999999999997">
      <c r="A5" s="180" t="s">
        <v>38</v>
      </c>
      <c r="B5" s="181" t="s">
        <v>95</v>
      </c>
      <c r="C5" s="181"/>
      <c r="D5" s="182" t="s">
        <v>11</v>
      </c>
    </row>
    <row r="6" spans="1:6" ht="20.100000000000001" customHeight="1">
      <c r="A6" s="180"/>
      <c r="B6" s="183" t="s">
        <v>229</v>
      </c>
      <c r="C6" s="183"/>
      <c r="D6" s="182"/>
    </row>
    <row r="7" spans="1:6" ht="27" customHeight="1">
      <c r="A7" s="21" t="s">
        <v>29</v>
      </c>
      <c r="B7" s="178">
        <v>146089.77744486002</v>
      </c>
      <c r="C7" s="178"/>
      <c r="D7" s="8" t="s">
        <v>12</v>
      </c>
      <c r="E7" s="123"/>
    </row>
    <row r="8" spans="1:6" ht="26.55" customHeight="1">
      <c r="A8" s="21" t="s">
        <v>96</v>
      </c>
      <c r="B8" s="178">
        <v>64633.209316070002</v>
      </c>
      <c r="C8" s="178"/>
      <c r="D8" s="8" t="s">
        <v>13</v>
      </c>
      <c r="E8" s="123"/>
    </row>
    <row r="9" spans="1:6" ht="26.55" customHeight="1">
      <c r="A9" s="21" t="s">
        <v>97</v>
      </c>
      <c r="B9" s="178">
        <v>12387.83277542</v>
      </c>
      <c r="C9" s="178"/>
      <c r="D9" s="8" t="s">
        <v>14</v>
      </c>
      <c r="E9" s="123"/>
    </row>
    <row r="10" spans="1:6" ht="26.55" customHeight="1">
      <c r="A10" s="21" t="s">
        <v>98</v>
      </c>
      <c r="B10" s="178">
        <v>6492.3326608199995</v>
      </c>
      <c r="C10" s="178"/>
      <c r="D10" s="8" t="s">
        <v>15</v>
      </c>
      <c r="E10" s="123"/>
    </row>
    <row r="11" spans="1:6" ht="26.55" customHeight="1">
      <c r="A11" s="21" t="s">
        <v>99</v>
      </c>
      <c r="B11" s="178">
        <v>273.78199999999998</v>
      </c>
      <c r="C11" s="178"/>
      <c r="D11" s="8" t="s">
        <v>16</v>
      </c>
      <c r="E11" s="140"/>
    </row>
    <row r="12" spans="1:6" ht="26.55" customHeight="1">
      <c r="A12" s="21" t="s">
        <v>100</v>
      </c>
      <c r="B12" s="178">
        <v>30474.009797269999</v>
      </c>
      <c r="C12" s="178"/>
      <c r="D12" s="8" t="s">
        <v>17</v>
      </c>
      <c r="E12" s="123"/>
    </row>
    <row r="13" spans="1:6" ht="26.55" customHeight="1">
      <c r="A13" s="21" t="s">
        <v>101</v>
      </c>
      <c r="B13" s="178">
        <v>34180.298066390002</v>
      </c>
      <c r="C13" s="178"/>
      <c r="D13" s="8" t="s">
        <v>18</v>
      </c>
      <c r="E13" s="123"/>
    </row>
    <row r="14" spans="1:6" ht="26.55" customHeight="1">
      <c r="A14" s="22" t="s">
        <v>102</v>
      </c>
      <c r="B14" s="178">
        <v>27785.7050528</v>
      </c>
      <c r="C14" s="178"/>
      <c r="D14" s="18" t="s">
        <v>113</v>
      </c>
      <c r="E14" s="123"/>
    </row>
    <row r="15" spans="1:6" ht="27.6">
      <c r="A15" s="84" t="s">
        <v>89</v>
      </c>
      <c r="B15" s="184">
        <f>SUM(B7:B14)</f>
        <v>322316.94711363001</v>
      </c>
      <c r="C15" s="184"/>
      <c r="D15" s="20" t="s">
        <v>19</v>
      </c>
    </row>
    <row r="16" spans="1:6" ht="27.6">
      <c r="A16" s="11"/>
      <c r="B16" s="11"/>
      <c r="E16" s="10"/>
    </row>
    <row r="17" spans="1:7" ht="27.6">
      <c r="A17" s="11"/>
      <c r="B17" s="11"/>
      <c r="E17" s="10"/>
    </row>
    <row r="18" spans="1:7" ht="28.5" customHeight="1">
      <c r="A18" s="158" t="s">
        <v>228</v>
      </c>
      <c r="B18" s="71"/>
      <c r="C18" s="72"/>
      <c r="D18" s="72"/>
      <c r="E18" s="158" t="s">
        <v>259</v>
      </c>
    </row>
    <row r="19" spans="1:7" ht="20.25" customHeight="1">
      <c r="A19" s="76" t="s">
        <v>107</v>
      </c>
      <c r="B19" s="74"/>
      <c r="C19" s="72"/>
      <c r="D19" s="72"/>
      <c r="E19" s="75"/>
    </row>
    <row r="20" spans="1:7" ht="24.6">
      <c r="A20" s="24" t="s">
        <v>40</v>
      </c>
      <c r="B20" s="24"/>
      <c r="C20" s="24"/>
      <c r="E20" s="6" t="s">
        <v>6</v>
      </c>
    </row>
    <row r="21" spans="1:7" ht="31.8">
      <c r="A21" s="185" t="s">
        <v>38</v>
      </c>
      <c r="B21" s="138" t="s">
        <v>112</v>
      </c>
      <c r="C21" s="138" t="s">
        <v>95</v>
      </c>
      <c r="D21" s="139" t="s">
        <v>95</v>
      </c>
      <c r="E21" s="185" t="s">
        <v>11</v>
      </c>
    </row>
    <row r="22" spans="1:7" ht="31.8">
      <c r="A22" s="185"/>
      <c r="B22" s="138" t="s">
        <v>110</v>
      </c>
      <c r="C22" s="138">
        <v>2025</v>
      </c>
      <c r="D22" s="142">
        <v>2024</v>
      </c>
      <c r="E22" s="185"/>
    </row>
    <row r="23" spans="1:7" ht="27.6">
      <c r="A23" s="21" t="s">
        <v>29</v>
      </c>
      <c r="B23" s="57">
        <f>C23/D23-1</f>
        <v>6.2449241397312116E-2</v>
      </c>
      <c r="C23" s="136">
        <v>146089.77744486002</v>
      </c>
      <c r="D23" s="136">
        <v>137502.83002011999</v>
      </c>
      <c r="E23" s="8" t="s">
        <v>12</v>
      </c>
      <c r="F23" s="123"/>
    </row>
    <row r="24" spans="1:7" ht="27.6">
      <c r="A24" s="21" t="s">
        <v>30</v>
      </c>
      <c r="B24" s="57">
        <f t="shared" ref="B24:B30" si="0">C24/D24-1</f>
        <v>6.4727780385341438E-2</v>
      </c>
      <c r="C24" s="136">
        <v>64633.209316070002</v>
      </c>
      <c r="D24" s="136">
        <v>60703.975707930011</v>
      </c>
      <c r="E24" s="8" t="s">
        <v>13</v>
      </c>
      <c r="F24" s="123"/>
    </row>
    <row r="25" spans="1:7" ht="27.6">
      <c r="A25" s="21" t="s">
        <v>31</v>
      </c>
      <c r="B25" s="57">
        <f t="shared" si="0"/>
        <v>0.23028606173199262</v>
      </c>
      <c r="C25" s="136">
        <v>12387.83277542</v>
      </c>
      <c r="D25" s="136">
        <v>10069.066992419999</v>
      </c>
      <c r="E25" s="8" t="s">
        <v>14</v>
      </c>
      <c r="F25" s="123"/>
    </row>
    <row r="26" spans="1:7" ht="27.6">
      <c r="A26" s="21" t="s">
        <v>32</v>
      </c>
      <c r="B26" s="57">
        <f t="shared" si="0"/>
        <v>-0.22055006796481369</v>
      </c>
      <c r="C26" s="136">
        <v>6492.3326608199995</v>
      </c>
      <c r="D26" s="136">
        <v>8329.3774160299999</v>
      </c>
      <c r="E26" s="8" t="s">
        <v>15</v>
      </c>
      <c r="F26" s="123"/>
    </row>
    <row r="27" spans="1:7" ht="27.6">
      <c r="A27" s="21" t="s">
        <v>33</v>
      </c>
      <c r="B27" s="57">
        <f t="shared" si="0"/>
        <v>-0.13085079365079366</v>
      </c>
      <c r="C27" s="136">
        <v>273.78199999999998</v>
      </c>
      <c r="D27" s="136">
        <v>315</v>
      </c>
      <c r="E27" s="8" t="s">
        <v>16</v>
      </c>
      <c r="F27" s="140"/>
      <c r="G27" s="140"/>
    </row>
    <row r="28" spans="1:7" ht="27.6">
      <c r="A28" s="21" t="s">
        <v>34</v>
      </c>
      <c r="B28" s="57">
        <f t="shared" si="0"/>
        <v>0.27790053403066106</v>
      </c>
      <c r="C28" s="136">
        <v>30474.009797269999</v>
      </c>
      <c r="D28" s="136">
        <v>23846.934081129999</v>
      </c>
      <c r="E28" s="8" t="s">
        <v>17</v>
      </c>
      <c r="F28" s="123"/>
    </row>
    <row r="29" spans="1:7" ht="27.6">
      <c r="A29" s="21" t="s">
        <v>35</v>
      </c>
      <c r="B29" s="57">
        <f t="shared" si="0"/>
        <v>0.11883085982901909</v>
      </c>
      <c r="C29" s="136">
        <v>34180.298066390002</v>
      </c>
      <c r="D29" s="136">
        <v>30550.01367375</v>
      </c>
      <c r="E29" s="8" t="s">
        <v>18</v>
      </c>
      <c r="F29" s="123"/>
    </row>
    <row r="30" spans="1:7" ht="27.6">
      <c r="A30" s="22" t="s">
        <v>36</v>
      </c>
      <c r="B30" s="57">
        <f t="shared" si="0"/>
        <v>-0.1946865013327107</v>
      </c>
      <c r="C30" s="61">
        <v>27785.7050528</v>
      </c>
      <c r="D30" s="61">
        <v>34502.966979669996</v>
      </c>
      <c r="E30" s="18" t="s">
        <v>113</v>
      </c>
      <c r="F30" s="123"/>
    </row>
    <row r="31" spans="1:7" ht="27.6">
      <c r="A31" s="19" t="s">
        <v>24</v>
      </c>
      <c r="B31" s="64">
        <f>C31/D31-1</f>
        <v>5.3942755048660418E-2</v>
      </c>
      <c r="C31" s="137">
        <f>SUM(C23:C30)</f>
        <v>322316.94711363001</v>
      </c>
      <c r="D31" s="141">
        <f>SUM(D23:D30)</f>
        <v>305820.16487104999</v>
      </c>
      <c r="E31" s="20" t="s">
        <v>19</v>
      </c>
    </row>
    <row r="32" spans="1:7" ht="27.6">
      <c r="A32" s="11"/>
      <c r="B32" s="11"/>
      <c r="D32" s="61"/>
      <c r="E32" s="10"/>
    </row>
    <row r="33" spans="1:7" ht="27.6">
      <c r="A33" s="11"/>
      <c r="B33" s="11"/>
      <c r="E33" s="10"/>
    </row>
    <row r="34" spans="1:7" ht="42.75" customHeight="1">
      <c r="A34" s="158" t="s">
        <v>43</v>
      </c>
      <c r="B34" s="113"/>
      <c r="C34" s="113"/>
      <c r="D34" s="113"/>
      <c r="E34" s="113"/>
      <c r="G34" s="69" t="s">
        <v>250</v>
      </c>
    </row>
    <row r="35" spans="1:7" ht="37.200000000000003">
      <c r="A35" s="104" t="s">
        <v>260</v>
      </c>
      <c r="G35" s="104" t="s">
        <v>251</v>
      </c>
    </row>
    <row r="36" spans="1:7" ht="24.6">
      <c r="A36" s="24" t="s">
        <v>40</v>
      </c>
      <c r="G36" s="6" t="s">
        <v>6</v>
      </c>
    </row>
    <row r="37" spans="1:7" ht="105.6" customHeight="1">
      <c r="A37" s="185" t="s">
        <v>37</v>
      </c>
      <c r="B37" s="17" t="s">
        <v>234</v>
      </c>
      <c r="C37" s="17" t="s">
        <v>232</v>
      </c>
      <c r="D37" s="17" t="s">
        <v>103</v>
      </c>
      <c r="E37" s="17" t="s">
        <v>218</v>
      </c>
      <c r="F37" s="17" t="s">
        <v>104</v>
      </c>
      <c r="G37" s="186" t="s">
        <v>44</v>
      </c>
    </row>
    <row r="38" spans="1:7" ht="55.2">
      <c r="A38" s="185"/>
      <c r="B38" s="17" t="s">
        <v>235</v>
      </c>
      <c r="C38" s="17" t="s">
        <v>233</v>
      </c>
      <c r="D38" s="17" t="s">
        <v>106</v>
      </c>
      <c r="E38" s="17" t="s">
        <v>219</v>
      </c>
      <c r="F38" s="17" t="s">
        <v>105</v>
      </c>
      <c r="G38" s="186"/>
    </row>
    <row r="39" spans="1:7" ht="27.6">
      <c r="A39" s="21" t="s">
        <v>54</v>
      </c>
      <c r="B39" s="136">
        <v>44358.142849843396</v>
      </c>
      <c r="C39" s="136">
        <v>18913.902933750029</v>
      </c>
      <c r="D39" s="57">
        <f>C39/B39</f>
        <v>0.42639077559616101</v>
      </c>
      <c r="E39" s="136">
        <v>16521.62987122</v>
      </c>
      <c r="F39" s="57">
        <f>C39/E39-1</f>
        <v>0.14479643238451123</v>
      </c>
      <c r="G39" s="8" t="s">
        <v>45</v>
      </c>
    </row>
    <row r="40" spans="1:7" ht="27.6">
      <c r="A40" s="21" t="s">
        <v>55</v>
      </c>
      <c r="B40" s="136">
        <v>272347.225947075</v>
      </c>
      <c r="C40" s="136">
        <v>51399.178786108714</v>
      </c>
      <c r="D40" s="57">
        <f t="shared" ref="D40:D48" si="1">C40/B40</f>
        <v>0.18872664704907652</v>
      </c>
      <c r="E40" s="136">
        <v>49294.554227829991</v>
      </c>
      <c r="F40" s="57">
        <f t="shared" ref="F40:F48" si="2">C40/E40-1</f>
        <v>4.2694869468776542E-2</v>
      </c>
      <c r="G40" s="8" t="s">
        <v>46</v>
      </c>
    </row>
    <row r="41" spans="1:7" ht="27.6">
      <c r="A41" s="21" t="s">
        <v>56</v>
      </c>
      <c r="B41" s="136">
        <v>121251.33154235361</v>
      </c>
      <c r="C41" s="136">
        <v>30323.158883970187</v>
      </c>
      <c r="D41" s="57">
        <f t="shared" si="1"/>
        <v>0.25008516193802111</v>
      </c>
      <c r="E41" s="136">
        <v>30061.307398000001</v>
      </c>
      <c r="F41" s="57">
        <f t="shared" si="2"/>
        <v>8.7105820948960577E-3</v>
      </c>
      <c r="G41" s="8" t="s">
        <v>47</v>
      </c>
    </row>
    <row r="42" spans="1:7" ht="27.6">
      <c r="A42" s="21" t="s">
        <v>57</v>
      </c>
      <c r="B42" s="136">
        <v>64845.852290041665</v>
      </c>
      <c r="C42" s="136">
        <v>25120.147591159981</v>
      </c>
      <c r="D42" s="57">
        <f t="shared" si="1"/>
        <v>0.3873824879161572</v>
      </c>
      <c r="E42" s="136">
        <v>26790.870289160001</v>
      </c>
      <c r="F42" s="57">
        <f t="shared" si="2"/>
        <v>-6.2361643349675755E-2</v>
      </c>
      <c r="G42" s="8" t="s">
        <v>48</v>
      </c>
    </row>
    <row r="43" spans="1:7" ht="27.6">
      <c r="A43" s="21" t="s">
        <v>58</v>
      </c>
      <c r="B43" s="136">
        <v>201124.94173097188</v>
      </c>
      <c r="C43" s="136">
        <v>53939.87686489008</v>
      </c>
      <c r="D43" s="57">
        <f t="shared" si="1"/>
        <v>0.26819088871156005</v>
      </c>
      <c r="E43" s="136">
        <v>51585.919645149988</v>
      </c>
      <c r="F43" s="57">
        <f t="shared" si="2"/>
        <v>4.5631777739594925E-2</v>
      </c>
      <c r="G43" s="8" t="s">
        <v>49</v>
      </c>
    </row>
    <row r="44" spans="1:7" ht="27.6">
      <c r="A44" s="21" t="s">
        <v>59</v>
      </c>
      <c r="B44" s="136">
        <v>259846.4839287264</v>
      </c>
      <c r="C44" s="136">
        <v>72219.790230458384</v>
      </c>
      <c r="D44" s="57">
        <f t="shared" si="1"/>
        <v>0.27793252823181414</v>
      </c>
      <c r="E44" s="136">
        <v>60501.960738649999</v>
      </c>
      <c r="F44" s="57">
        <f t="shared" si="2"/>
        <v>0.19367685524153222</v>
      </c>
      <c r="G44" s="8" t="s">
        <v>50</v>
      </c>
    </row>
    <row r="45" spans="1:7" ht="27.6">
      <c r="A45" s="21" t="s">
        <v>60</v>
      </c>
      <c r="B45" s="136">
        <v>86832.637265986094</v>
      </c>
      <c r="C45" s="136">
        <v>18379.026672179974</v>
      </c>
      <c r="D45" s="57">
        <f t="shared" si="1"/>
        <v>0.21166035319048601</v>
      </c>
      <c r="E45" s="136">
        <v>18686.236572809998</v>
      </c>
      <c r="F45" s="57">
        <f t="shared" si="2"/>
        <v>-1.644043729367306E-2</v>
      </c>
      <c r="G45" s="8" t="s">
        <v>51</v>
      </c>
    </row>
    <row r="46" spans="1:7" ht="27.6">
      <c r="A46" s="21" t="s">
        <v>62</v>
      </c>
      <c r="B46" s="136">
        <v>41929.118864742253</v>
      </c>
      <c r="C46" s="136">
        <v>9936.5366497300001</v>
      </c>
      <c r="D46" s="57">
        <f t="shared" si="1"/>
        <v>0.2369841513193717</v>
      </c>
      <c r="E46" s="136">
        <v>9568.3044227100017</v>
      </c>
      <c r="F46" s="57">
        <f t="shared" si="2"/>
        <v>3.8484585225571744E-2</v>
      </c>
      <c r="G46" s="8" t="s">
        <v>52</v>
      </c>
    </row>
    <row r="47" spans="1:7" ht="27.6">
      <c r="A47" s="21" t="s">
        <v>61</v>
      </c>
      <c r="B47" s="136">
        <v>192464.26558071299</v>
      </c>
      <c r="C47" s="136">
        <v>42085.328501380005</v>
      </c>
      <c r="D47" s="57">
        <f t="shared" si="1"/>
        <v>0.21866567476512072</v>
      </c>
      <c r="E47" s="136">
        <v>42809.381705519962</v>
      </c>
      <c r="F47" s="57">
        <f t="shared" si="2"/>
        <v>-1.6913423536939254E-2</v>
      </c>
      <c r="G47" s="8" t="s">
        <v>53</v>
      </c>
    </row>
    <row r="48" spans="1:7" ht="27.6">
      <c r="A48" s="19" t="s">
        <v>24</v>
      </c>
      <c r="B48" s="141">
        <f>SUM(B39:B47)</f>
        <v>1285000.0000004536</v>
      </c>
      <c r="C48" s="137">
        <f>SUM(C39:C47)</f>
        <v>322316.94711362734</v>
      </c>
      <c r="D48" s="64">
        <f t="shared" si="1"/>
        <v>0.25083030903775377</v>
      </c>
      <c r="E48" s="141">
        <f t="shared" ref="E48" si="3">SUM(E39:E47)</f>
        <v>305820.16487104993</v>
      </c>
      <c r="F48" s="64">
        <f t="shared" si="2"/>
        <v>5.394275504865198E-2</v>
      </c>
      <c r="G48" s="20" t="s">
        <v>19</v>
      </c>
    </row>
    <row r="49" spans="1:7" ht="27.6">
      <c r="A49" s="11"/>
      <c r="B49" s="11"/>
      <c r="C49" s="11"/>
      <c r="D49" s="124"/>
      <c r="E49" s="10"/>
    </row>
    <row r="50" spans="1:7" ht="27.6">
      <c r="A50" s="11" t="s">
        <v>20</v>
      </c>
      <c r="B50" s="11"/>
      <c r="C50" s="11"/>
      <c r="D50" s="124"/>
      <c r="G50" s="10" t="s">
        <v>9</v>
      </c>
    </row>
    <row r="51" spans="1:7" ht="27.6">
      <c r="A51" s="11"/>
      <c r="B51" s="11"/>
      <c r="D51" s="124"/>
      <c r="E51" s="10"/>
    </row>
    <row r="52" spans="1:7" ht="27.6">
      <c r="A52" s="48" t="s">
        <v>231</v>
      </c>
      <c r="D52" s="124"/>
      <c r="G52" s="65" t="s">
        <v>230</v>
      </c>
    </row>
    <row r="53" spans="1:7">
      <c r="D53" s="124"/>
    </row>
    <row r="54" spans="1:7">
      <c r="D54" s="124"/>
      <c r="F54" s="124"/>
    </row>
    <row r="55" spans="1:7">
      <c r="D55" s="124"/>
      <c r="F55" s="124"/>
    </row>
    <row r="56" spans="1:7">
      <c r="D56" s="124"/>
      <c r="F56" s="124"/>
    </row>
    <row r="57" spans="1:7">
      <c r="D57" s="124"/>
      <c r="F57" s="124"/>
    </row>
    <row r="58" spans="1:7">
      <c r="D58" s="124"/>
      <c r="F58" s="124"/>
    </row>
    <row r="59" spans="1:7">
      <c r="F59" s="124"/>
    </row>
    <row r="60" spans="1:7">
      <c r="F60" s="124"/>
    </row>
    <row r="61" spans="1:7">
      <c r="F61" s="124"/>
    </row>
    <row r="62" spans="1:7">
      <c r="F62" s="124"/>
    </row>
    <row r="63" spans="1:7">
      <c r="F63" s="124"/>
    </row>
    <row r="64" spans="1:7">
      <c r="F64" s="123"/>
    </row>
    <row r="65" spans="6:6">
      <c r="F65" s="123"/>
    </row>
    <row r="66" spans="6:6">
      <c r="F66" s="123"/>
    </row>
  </sheetData>
  <mergeCells count="17">
    <mergeCell ref="B15:C15"/>
    <mergeCell ref="A21:A22"/>
    <mergeCell ref="E21:E22"/>
    <mergeCell ref="A37:A38"/>
    <mergeCell ref="G37:G38"/>
    <mergeCell ref="B14:C14"/>
    <mergeCell ref="A5:A6"/>
    <mergeCell ref="B5:C5"/>
    <mergeCell ref="D5:D6"/>
    <mergeCell ref="B6:C6"/>
    <mergeCell ref="B7:C7"/>
    <mergeCell ref="B8:C8"/>
    <mergeCell ref="B9:C9"/>
    <mergeCell ref="B10:C10"/>
    <mergeCell ref="B11:C11"/>
    <mergeCell ref="B12:C12"/>
    <mergeCell ref="B13:C13"/>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26A0-1022-403C-B80C-3DDFB9659ACD}">
  <dimension ref="A1:C14"/>
  <sheetViews>
    <sheetView showGridLines="0" rightToLeft="1" topLeftCell="A2" zoomScale="70" zoomScaleNormal="70" workbookViewId="0">
      <selection activeCell="B2" sqref="B2"/>
    </sheetView>
  </sheetViews>
  <sheetFormatPr defaultRowHeight="13.8"/>
  <cols>
    <col min="1" max="1" width="46.8984375" customWidth="1"/>
    <col min="2" max="2" width="64.8984375" customWidth="1"/>
    <col min="3" max="3" width="70.09765625" customWidth="1"/>
  </cols>
  <sheetData>
    <row r="1" spans="1:3" ht="96" customHeight="1"/>
    <row r="2" spans="1:3" ht="31.2">
      <c r="A2" s="87" t="s">
        <v>172</v>
      </c>
      <c r="B2" s="87"/>
      <c r="C2" s="87" t="s">
        <v>173</v>
      </c>
    </row>
    <row r="3" spans="1:3" s="106" customFormat="1" ht="55.2">
      <c r="A3" s="160" t="s">
        <v>262</v>
      </c>
      <c r="B3" s="105"/>
      <c r="C3" s="163" t="s">
        <v>261</v>
      </c>
    </row>
    <row r="4" spans="1:3" ht="24.6">
      <c r="A4" s="24" t="s">
        <v>40</v>
      </c>
      <c r="B4" s="24"/>
      <c r="C4" s="31" t="s">
        <v>6</v>
      </c>
    </row>
    <row r="5" spans="1:3" ht="20.100000000000001" customHeight="1">
      <c r="A5" s="185" t="s">
        <v>0</v>
      </c>
      <c r="B5" s="185" t="s">
        <v>19</v>
      </c>
      <c r="C5" s="185" t="s">
        <v>63</v>
      </c>
    </row>
    <row r="6" spans="1:3" ht="20.100000000000001" customHeight="1">
      <c r="A6" s="185"/>
      <c r="B6" s="185"/>
      <c r="C6" s="185"/>
    </row>
    <row r="7" spans="1:3" ht="27.6">
      <c r="A7" s="12" t="s">
        <v>163</v>
      </c>
      <c r="B7" s="125">
        <v>-58701.308839850011</v>
      </c>
      <c r="C7" s="28" t="s">
        <v>169</v>
      </c>
    </row>
    <row r="8" spans="1:3" ht="27.6">
      <c r="A8" s="29" t="s">
        <v>64</v>
      </c>
      <c r="B8" s="27"/>
      <c r="C8" s="30" t="s">
        <v>65</v>
      </c>
    </row>
    <row r="9" spans="1:3" ht="27.6">
      <c r="A9" s="21" t="s">
        <v>68</v>
      </c>
      <c r="B9" s="152">
        <v>0</v>
      </c>
      <c r="C9" s="8" t="s">
        <v>66</v>
      </c>
    </row>
    <row r="10" spans="1:3" ht="27.6">
      <c r="A10" s="21" t="s">
        <v>221</v>
      </c>
      <c r="B10" s="152">
        <v>58701.308839849997</v>
      </c>
      <c r="C10" s="8" t="s">
        <v>222</v>
      </c>
    </row>
    <row r="11" spans="1:3" ht="27.6">
      <c r="A11" s="29" t="s">
        <v>69</v>
      </c>
      <c r="B11" s="27">
        <f>SUM(B8:B10)</f>
        <v>58701.308839849997</v>
      </c>
      <c r="C11" s="30" t="s">
        <v>67</v>
      </c>
    </row>
    <row r="14" spans="1:3" ht="27.6">
      <c r="A14" s="48" t="s">
        <v>241</v>
      </c>
      <c r="B14" s="48"/>
      <c r="C14" s="65" t="s">
        <v>244</v>
      </c>
    </row>
  </sheetData>
  <mergeCells count="3">
    <mergeCell ref="A5:A6"/>
    <mergeCell ref="B5:B6"/>
    <mergeCell ref="C5:C6"/>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CB29-6F07-4B7F-8BC7-DFB05616F1CC}">
  <dimension ref="A1:F13"/>
  <sheetViews>
    <sheetView showGridLines="0" showRowColHeaders="0" rightToLeft="1" zoomScale="77" zoomScaleNormal="90" workbookViewId="0">
      <selection activeCell="A10" sqref="A10"/>
    </sheetView>
  </sheetViews>
  <sheetFormatPr defaultRowHeight="13.8"/>
  <cols>
    <col min="1" max="3" width="60.8984375" customWidth="1"/>
  </cols>
  <sheetData>
    <row r="1" spans="1:6" ht="96" customHeight="1"/>
    <row r="2" spans="1:6" ht="37.799999999999997">
      <c r="A2" s="126" t="s">
        <v>186</v>
      </c>
      <c r="C2" s="69" t="s">
        <v>187</v>
      </c>
    </row>
    <row r="3" spans="1:6" s="106" customFormat="1" ht="27.6">
      <c r="A3" s="164" t="s">
        <v>267</v>
      </c>
      <c r="C3" s="164" t="s">
        <v>264</v>
      </c>
    </row>
    <row r="4" spans="1:6" ht="24.6">
      <c r="A4" s="24" t="s">
        <v>40</v>
      </c>
      <c r="C4" s="31" t="s">
        <v>6</v>
      </c>
    </row>
    <row r="5" spans="1:6" ht="32.25" customHeight="1">
      <c r="A5" s="187" t="s">
        <v>188</v>
      </c>
      <c r="B5" s="187"/>
      <c r="C5" s="187"/>
    </row>
    <row r="6" spans="1:6" ht="32.25" customHeight="1">
      <c r="A6" s="187" t="s">
        <v>189</v>
      </c>
      <c r="B6" s="187"/>
      <c r="C6" s="187"/>
    </row>
    <row r="7" spans="1:6" ht="31.8">
      <c r="A7" s="127" t="s">
        <v>77</v>
      </c>
      <c r="B7" s="128">
        <v>393023.89149468602</v>
      </c>
      <c r="C7" s="129" t="s">
        <v>263</v>
      </c>
    </row>
    <row r="8" spans="1:6" ht="31.8">
      <c r="A8" s="187" t="s">
        <v>265</v>
      </c>
      <c r="B8" s="187"/>
      <c r="C8" s="187"/>
    </row>
    <row r="9" spans="1:6" ht="31.8">
      <c r="A9" s="187" t="s">
        <v>266</v>
      </c>
      <c r="B9" s="187"/>
      <c r="C9" s="187"/>
    </row>
    <row r="10" spans="1:6" ht="31.8">
      <c r="A10" s="130" t="s">
        <v>77</v>
      </c>
      <c r="B10" s="133">
        <v>91297.460637057025</v>
      </c>
      <c r="C10" s="131" t="s">
        <v>263</v>
      </c>
    </row>
    <row r="13" spans="1:6" ht="27.6">
      <c r="A13" s="132" t="s">
        <v>241</v>
      </c>
      <c r="C13" s="65" t="s">
        <v>242</v>
      </c>
      <c r="D13" s="65"/>
      <c r="E13" s="48"/>
      <c r="F13" s="48"/>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38DE-5CF3-4249-A25A-956FA612DE7B}">
  <dimension ref="A1:F21"/>
  <sheetViews>
    <sheetView showGridLines="0" rightToLeft="1" tabSelected="1" zoomScale="90" zoomScaleNormal="90" workbookViewId="0">
      <selection activeCell="C10" sqref="C10"/>
    </sheetView>
  </sheetViews>
  <sheetFormatPr defaultRowHeight="13.8"/>
  <cols>
    <col min="1" max="1" width="7" customWidth="1"/>
    <col min="2" max="2" width="54.09765625" customWidth="1"/>
    <col min="3" max="4" width="22.5" customWidth="1"/>
    <col min="5" max="5" width="41.59765625" customWidth="1"/>
    <col min="6" max="6" width="7" customWidth="1"/>
  </cols>
  <sheetData>
    <row r="1" spans="1:6" ht="96" customHeight="1"/>
    <row r="2" spans="1:6" ht="40.799999999999997">
      <c r="A2" s="23" t="s">
        <v>79</v>
      </c>
      <c r="F2" s="23" t="s">
        <v>78</v>
      </c>
    </row>
    <row r="3" spans="1:6" ht="25.2">
      <c r="A3" s="166" t="s">
        <v>269</v>
      </c>
      <c r="F3" s="165" t="s">
        <v>268</v>
      </c>
    </row>
    <row r="4" spans="1:6" ht="24.6">
      <c r="A4" s="24" t="s">
        <v>40</v>
      </c>
      <c r="F4" s="31" t="s">
        <v>6</v>
      </c>
    </row>
    <row r="5" spans="1:6" ht="27" customHeight="1">
      <c r="A5" s="188" t="s">
        <v>70</v>
      </c>
      <c r="B5" s="191" t="s">
        <v>0</v>
      </c>
      <c r="C5" s="43" t="s">
        <v>71</v>
      </c>
      <c r="D5" s="43" t="s">
        <v>72</v>
      </c>
      <c r="E5" s="193" t="s">
        <v>63</v>
      </c>
      <c r="F5" s="188" t="s">
        <v>78</v>
      </c>
    </row>
    <row r="6" spans="1:6" ht="27" customHeight="1">
      <c r="A6" s="189"/>
      <c r="B6" s="192"/>
      <c r="C6" s="44" t="s">
        <v>85</v>
      </c>
      <c r="D6" s="44" t="s">
        <v>86</v>
      </c>
      <c r="E6" s="194"/>
      <c r="F6" s="189"/>
    </row>
    <row r="7" spans="1:6" ht="27" customHeight="1">
      <c r="A7" s="189"/>
      <c r="B7" s="195" t="s">
        <v>73</v>
      </c>
      <c r="C7" s="197">
        <v>1215918.2006409999</v>
      </c>
      <c r="D7" s="197"/>
      <c r="E7" s="198" t="s">
        <v>270</v>
      </c>
      <c r="F7" s="189"/>
    </row>
    <row r="8" spans="1:6" ht="27" customHeight="1">
      <c r="A8" s="189"/>
      <c r="B8" s="196"/>
      <c r="C8" s="149">
        <v>738252.18868400005</v>
      </c>
      <c r="D8" s="149">
        <v>477666.01195700001</v>
      </c>
      <c r="E8" s="199"/>
      <c r="F8" s="189"/>
    </row>
    <row r="9" spans="1:6" ht="27.6">
      <c r="A9" s="189"/>
      <c r="B9" s="32" t="s">
        <v>74</v>
      </c>
      <c r="C9" s="148">
        <v>60825.674273600001</v>
      </c>
      <c r="D9" s="148">
        <v>54036.697500000002</v>
      </c>
      <c r="E9" s="35" t="s">
        <v>81</v>
      </c>
      <c r="F9" s="189"/>
    </row>
    <row r="10" spans="1:6" ht="27.6">
      <c r="A10" s="189"/>
      <c r="B10" s="33" t="s">
        <v>75</v>
      </c>
      <c r="C10" s="167">
        <v>-2010.2570000000001</v>
      </c>
      <c r="D10" s="148">
        <v>0</v>
      </c>
      <c r="E10" s="36" t="s">
        <v>82</v>
      </c>
      <c r="F10" s="189"/>
    </row>
    <row r="11" spans="1:6" ht="27.6">
      <c r="A11" s="189"/>
      <c r="B11" s="34" t="s">
        <v>76</v>
      </c>
      <c r="C11" s="148">
        <v>0</v>
      </c>
      <c r="D11" s="148">
        <v>0</v>
      </c>
      <c r="E11" s="36" t="s">
        <v>83</v>
      </c>
      <c r="F11" s="189"/>
    </row>
    <row r="12" spans="1:6" ht="27" customHeight="1">
      <c r="A12" s="189"/>
      <c r="B12" s="200" t="s">
        <v>77</v>
      </c>
      <c r="C12" s="149">
        <v>797067.60595760006</v>
      </c>
      <c r="D12" s="149">
        <v>531702.70945700002</v>
      </c>
      <c r="E12" s="198" t="s">
        <v>263</v>
      </c>
      <c r="F12" s="189"/>
    </row>
    <row r="13" spans="1:6" ht="27.6">
      <c r="A13" s="190"/>
      <c r="B13" s="201"/>
      <c r="C13" s="202">
        <v>1328770.3154146001</v>
      </c>
      <c r="D13" s="202"/>
      <c r="E13" s="199"/>
      <c r="F13" s="190"/>
    </row>
    <row r="16" spans="1:6" ht="27.6">
      <c r="A16" s="48" t="s">
        <v>246</v>
      </c>
      <c r="F16" s="65" t="s">
        <v>245</v>
      </c>
    </row>
    <row r="21" spans="3:3">
      <c r="C21" s="150"/>
    </row>
  </sheetData>
  <mergeCells count="10">
    <mergeCell ref="A5:A13"/>
    <mergeCell ref="B5:B6"/>
    <mergeCell ref="E5:E6"/>
    <mergeCell ref="F5:F13"/>
    <mergeCell ref="B7:B8"/>
    <mergeCell ref="C7:D7"/>
    <mergeCell ref="E7:E8"/>
    <mergeCell ref="B12:B13"/>
    <mergeCell ref="E12:E13"/>
    <mergeCell ref="C13:D13"/>
  </mergeCell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0E74-6A09-4BD5-93D7-92F71DA2F535}">
  <dimension ref="A9:D27"/>
  <sheetViews>
    <sheetView showGridLines="0" showRowColHeaders="0" rightToLeft="1" topLeftCell="A19" zoomScale="50" zoomScaleNormal="50" workbookViewId="0">
      <selection activeCell="G13" sqref="G13"/>
    </sheetView>
  </sheetViews>
  <sheetFormatPr defaultRowHeight="13.8"/>
  <cols>
    <col min="1" max="1" width="38.5" customWidth="1"/>
    <col min="2" max="2" width="95.3984375" customWidth="1"/>
    <col min="3" max="3" width="77.3984375" customWidth="1"/>
    <col min="4" max="4" width="40.3984375" customWidth="1"/>
  </cols>
  <sheetData>
    <row r="9" spans="1:4" s="92" customFormat="1" ht="54">
      <c r="A9" s="93" t="s">
        <v>135</v>
      </c>
      <c r="D9" s="161" t="s">
        <v>274</v>
      </c>
    </row>
    <row r="10" spans="1:4" ht="37.200000000000003">
      <c r="A10" s="117" t="s">
        <v>136</v>
      </c>
      <c r="D10" s="116" t="s">
        <v>171</v>
      </c>
    </row>
    <row r="13" spans="1:4" ht="25.2">
      <c r="A13" s="95" t="s">
        <v>117</v>
      </c>
      <c r="B13" s="95" t="s">
        <v>118</v>
      </c>
      <c r="C13" s="95" t="s">
        <v>137</v>
      </c>
      <c r="D13" s="96" t="s">
        <v>63</v>
      </c>
    </row>
    <row r="14" spans="1:4" ht="28.5" customHeight="1">
      <c r="A14" s="97" t="s">
        <v>114</v>
      </c>
      <c r="B14" s="97" t="s">
        <v>119</v>
      </c>
      <c r="C14" s="118" t="s">
        <v>138</v>
      </c>
      <c r="D14" s="118" t="s">
        <v>139</v>
      </c>
    </row>
    <row r="15" spans="1:4" ht="49.2">
      <c r="A15" s="94" t="s">
        <v>91</v>
      </c>
      <c r="B15" s="99" t="s">
        <v>159</v>
      </c>
      <c r="C15" s="119" t="s">
        <v>271</v>
      </c>
      <c r="D15" s="119" t="s">
        <v>140</v>
      </c>
    </row>
    <row r="16" spans="1:4" ht="73.8">
      <c r="A16" s="97" t="s">
        <v>120</v>
      </c>
      <c r="B16" s="97" t="s">
        <v>121</v>
      </c>
      <c r="C16" s="118" t="s">
        <v>141</v>
      </c>
      <c r="D16" s="118" t="s">
        <v>142</v>
      </c>
    </row>
    <row r="17" spans="1:4" ht="24.6">
      <c r="A17" s="94" t="s">
        <v>122</v>
      </c>
      <c r="B17" s="94" t="s">
        <v>123</v>
      </c>
      <c r="C17" s="119" t="s">
        <v>143</v>
      </c>
      <c r="D17" s="119" t="s">
        <v>144</v>
      </c>
    </row>
    <row r="18" spans="1:4" ht="73.8">
      <c r="A18" s="97" t="s">
        <v>22</v>
      </c>
      <c r="B18" s="97" t="s">
        <v>124</v>
      </c>
      <c r="C18" s="118" t="s">
        <v>145</v>
      </c>
      <c r="D18" s="118" t="s">
        <v>26</v>
      </c>
    </row>
    <row r="19" spans="1:4" ht="98.4">
      <c r="A19" s="94" t="s">
        <v>125</v>
      </c>
      <c r="B19" s="94" t="s">
        <v>126</v>
      </c>
      <c r="C19" s="119" t="s">
        <v>272</v>
      </c>
      <c r="D19" s="119" t="s">
        <v>12</v>
      </c>
    </row>
    <row r="20" spans="1:4" ht="49.2">
      <c r="A20" s="97" t="s">
        <v>96</v>
      </c>
      <c r="B20" s="97" t="s">
        <v>127</v>
      </c>
      <c r="C20" s="118" t="s">
        <v>147</v>
      </c>
      <c r="D20" s="118" t="s">
        <v>13</v>
      </c>
    </row>
    <row r="21" spans="1:4" ht="49.2">
      <c r="A21" s="94" t="s">
        <v>31</v>
      </c>
      <c r="B21" s="94" t="s">
        <v>128</v>
      </c>
      <c r="C21" s="119" t="s">
        <v>148</v>
      </c>
      <c r="D21" s="119" t="s">
        <v>14</v>
      </c>
    </row>
    <row r="22" spans="1:4" ht="73.8">
      <c r="A22" s="97" t="s">
        <v>32</v>
      </c>
      <c r="B22" s="97" t="s">
        <v>129</v>
      </c>
      <c r="C22" s="118" t="s">
        <v>149</v>
      </c>
      <c r="D22" s="118" t="s">
        <v>15</v>
      </c>
    </row>
    <row r="23" spans="1:4" ht="49.2">
      <c r="A23" s="94" t="s">
        <v>33</v>
      </c>
      <c r="B23" s="94" t="s">
        <v>130</v>
      </c>
      <c r="C23" s="119" t="s">
        <v>150</v>
      </c>
      <c r="D23" s="119" t="s">
        <v>151</v>
      </c>
    </row>
    <row r="24" spans="1:4" ht="73.8">
      <c r="A24" s="97" t="s">
        <v>34</v>
      </c>
      <c r="B24" s="97" t="s">
        <v>131</v>
      </c>
      <c r="C24" s="118" t="s">
        <v>273</v>
      </c>
      <c r="D24" s="118" t="s">
        <v>17</v>
      </c>
    </row>
    <row r="25" spans="1:4" ht="73.8">
      <c r="A25" s="94" t="s">
        <v>35</v>
      </c>
      <c r="B25" s="94" t="s">
        <v>132</v>
      </c>
      <c r="C25" s="119" t="s">
        <v>153</v>
      </c>
      <c r="D25" s="119" t="s">
        <v>18</v>
      </c>
    </row>
    <row r="26" spans="1:4" ht="74.400000000000006" thickBot="1">
      <c r="A26" s="98" t="s">
        <v>133</v>
      </c>
      <c r="B26" s="98" t="s">
        <v>134</v>
      </c>
      <c r="C26" s="120" t="s">
        <v>154</v>
      </c>
      <c r="D26" s="120" t="s">
        <v>155</v>
      </c>
    </row>
    <row r="27" spans="1:4" ht="14.4" thickTop="1"/>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8142B-0F77-4431-95A9-70C5C78E6548}">
  <dimension ref="A1:C14"/>
  <sheetViews>
    <sheetView showGridLines="0" showRowColHeaders="0" rightToLeft="1" zoomScale="70" zoomScaleNormal="70" workbookViewId="0">
      <selection activeCell="C37" sqref="C37"/>
    </sheetView>
  </sheetViews>
  <sheetFormatPr defaultRowHeight="13.8"/>
  <cols>
    <col min="1" max="3" width="46.8984375" customWidth="1"/>
  </cols>
  <sheetData>
    <row r="1" spans="1:3" ht="96" customHeight="1"/>
    <row r="2" spans="1:3" ht="31.2">
      <c r="A2" s="87" t="s">
        <v>172</v>
      </c>
      <c r="B2" s="46"/>
      <c r="C2" s="87" t="s">
        <v>173</v>
      </c>
    </row>
    <row r="3" spans="1:3" s="106" customFormat="1" ht="27.6">
      <c r="A3" s="105" t="s">
        <v>209</v>
      </c>
      <c r="C3" s="105" t="s">
        <v>208</v>
      </c>
    </row>
    <row r="4" spans="1:3" ht="24.6">
      <c r="A4" s="24" t="s">
        <v>40</v>
      </c>
      <c r="C4" s="31" t="s">
        <v>6</v>
      </c>
    </row>
    <row r="5" spans="1:3" ht="20.100000000000001" customHeight="1">
      <c r="A5" s="185" t="s">
        <v>0</v>
      </c>
      <c r="B5" s="203" t="s">
        <v>175</v>
      </c>
      <c r="C5" s="185" t="s">
        <v>63</v>
      </c>
    </row>
    <row r="6" spans="1:3" ht="20.100000000000001" customHeight="1">
      <c r="A6" s="185"/>
      <c r="B6" s="203"/>
      <c r="C6" s="185"/>
    </row>
    <row r="7" spans="1:3" ht="27.6">
      <c r="A7" s="12" t="s">
        <v>163</v>
      </c>
      <c r="B7" s="125"/>
      <c r="C7" s="28" t="s">
        <v>169</v>
      </c>
    </row>
    <row r="8" spans="1:3" ht="27.6">
      <c r="A8" s="29" t="s">
        <v>64</v>
      </c>
      <c r="B8" s="27"/>
      <c r="C8" s="30" t="s">
        <v>65</v>
      </c>
    </row>
    <row r="9" spans="1:3" ht="27.6">
      <c r="A9" s="21" t="s">
        <v>68</v>
      </c>
      <c r="B9" s="51"/>
      <c r="C9" s="8" t="s">
        <v>66</v>
      </c>
    </row>
    <row r="10" spans="1:3" ht="27.6">
      <c r="A10" s="21" t="s">
        <v>221</v>
      </c>
      <c r="B10" s="61"/>
      <c r="C10" s="8" t="s">
        <v>222</v>
      </c>
    </row>
    <row r="11" spans="1:3" ht="27.6">
      <c r="A11" s="29" t="s">
        <v>69</v>
      </c>
      <c r="B11" s="27"/>
      <c r="C11" s="30" t="s">
        <v>67</v>
      </c>
    </row>
    <row r="14" spans="1:3" ht="27.6">
      <c r="A14" s="48" t="s">
        <v>203</v>
      </c>
      <c r="C14" s="65" t="s">
        <v>199</v>
      </c>
    </row>
  </sheetData>
  <mergeCells count="3">
    <mergeCell ref="C5:C6"/>
    <mergeCell ref="B5:B6"/>
    <mergeCell ref="A5:A6"/>
  </mergeCell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F350-54A1-4E29-97B7-E7BE27769131}">
  <dimension ref="A1:F13"/>
  <sheetViews>
    <sheetView showGridLines="0" showRowColHeaders="0" rightToLeft="1" zoomScale="65" zoomScaleNormal="90" workbookViewId="0">
      <selection activeCell="B10" sqref="B10"/>
    </sheetView>
  </sheetViews>
  <sheetFormatPr defaultRowHeight="13.8"/>
  <cols>
    <col min="1" max="3" width="60.8984375" customWidth="1"/>
  </cols>
  <sheetData>
    <row r="1" spans="1:6" ht="96" customHeight="1"/>
    <row r="2" spans="1:6" ht="37.799999999999997">
      <c r="A2" s="126" t="s">
        <v>186</v>
      </c>
      <c r="C2" s="69" t="s">
        <v>187</v>
      </c>
    </row>
    <row r="3" spans="1:6" s="106" customFormat="1" ht="27.6">
      <c r="A3" s="105" t="s">
        <v>214</v>
      </c>
      <c r="C3" s="105" t="s">
        <v>215</v>
      </c>
    </row>
    <row r="4" spans="1:6" ht="24.6">
      <c r="A4" s="24" t="s">
        <v>40</v>
      </c>
      <c r="C4" s="31" t="s">
        <v>6</v>
      </c>
    </row>
    <row r="5" spans="1:6" ht="32.25" customHeight="1">
      <c r="A5" s="187" t="s">
        <v>188</v>
      </c>
      <c r="B5" s="187"/>
      <c r="C5" s="187"/>
    </row>
    <row r="6" spans="1:6" ht="32.25" customHeight="1">
      <c r="A6" s="187" t="s">
        <v>189</v>
      </c>
      <c r="B6" s="187"/>
      <c r="C6" s="187"/>
    </row>
    <row r="7" spans="1:6" ht="31.8">
      <c r="A7" s="127" t="s">
        <v>190</v>
      </c>
      <c r="B7" s="128"/>
      <c r="C7" s="129" t="s">
        <v>84</v>
      </c>
    </row>
    <row r="8" spans="1:6" ht="31.8">
      <c r="A8" s="187" t="s">
        <v>217</v>
      </c>
      <c r="B8" s="187"/>
      <c r="C8" s="187"/>
    </row>
    <row r="9" spans="1:6" ht="31.8">
      <c r="A9" s="187" t="s">
        <v>216</v>
      </c>
      <c r="B9" s="187"/>
      <c r="C9" s="187"/>
    </row>
    <row r="10" spans="1:6" ht="31.8">
      <c r="A10" s="130" t="s">
        <v>190</v>
      </c>
      <c r="B10" s="133"/>
      <c r="C10" s="131" t="s">
        <v>84</v>
      </c>
    </row>
    <row r="13" spans="1:6" ht="27.6">
      <c r="A13" s="132" t="s">
        <v>220</v>
      </c>
      <c r="C13" s="48" t="s">
        <v>199</v>
      </c>
      <c r="D13" s="48"/>
      <c r="E13" s="48"/>
      <c r="F13" s="48"/>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600-8B8D-46BD-9EE0-DD091B720DA4}">
  <dimension ref="A1:F16"/>
  <sheetViews>
    <sheetView showGridLines="0" showRowColHeaders="0" rightToLeft="1" zoomScale="52" zoomScaleNormal="110" workbookViewId="0">
      <selection activeCell="C7" sqref="C7:D13"/>
    </sheetView>
  </sheetViews>
  <sheetFormatPr defaultRowHeight="13.8"/>
  <cols>
    <col min="1" max="1" width="7" customWidth="1"/>
    <col min="2" max="2" width="41.59765625" customWidth="1"/>
    <col min="3" max="4" width="22.5" customWidth="1"/>
    <col min="5" max="5" width="41.59765625" customWidth="1"/>
    <col min="6" max="6" width="7" customWidth="1"/>
  </cols>
  <sheetData>
    <row r="1" spans="1:6" ht="96" customHeight="1"/>
    <row r="2" spans="1:6" ht="40.799999999999997">
      <c r="A2" s="23" t="s">
        <v>79</v>
      </c>
      <c r="F2" s="23" t="s">
        <v>78</v>
      </c>
    </row>
    <row r="3" spans="1:6" ht="25.2">
      <c r="A3" s="107" t="s">
        <v>213</v>
      </c>
      <c r="F3" s="108" t="s">
        <v>212</v>
      </c>
    </row>
    <row r="4" spans="1:6" ht="24.6">
      <c r="A4" s="24" t="s">
        <v>40</v>
      </c>
      <c r="F4" s="31" t="s">
        <v>6</v>
      </c>
    </row>
    <row r="5" spans="1:6" ht="27" customHeight="1">
      <c r="A5" s="188" t="s">
        <v>70</v>
      </c>
      <c r="B5" s="191" t="s">
        <v>0</v>
      </c>
      <c r="C5" s="43" t="s">
        <v>71</v>
      </c>
      <c r="D5" s="43" t="s">
        <v>72</v>
      </c>
      <c r="E5" s="193" t="s">
        <v>63</v>
      </c>
      <c r="F5" s="188" t="s">
        <v>78</v>
      </c>
    </row>
    <row r="6" spans="1:6" ht="27" customHeight="1">
      <c r="A6" s="189"/>
      <c r="B6" s="192"/>
      <c r="C6" s="44" t="s">
        <v>85</v>
      </c>
      <c r="D6" s="44" t="s">
        <v>86</v>
      </c>
      <c r="E6" s="194"/>
      <c r="F6" s="189"/>
    </row>
    <row r="7" spans="1:6" ht="27" customHeight="1">
      <c r="A7" s="189"/>
      <c r="B7" s="195" t="s">
        <v>73</v>
      </c>
      <c r="C7" s="204"/>
      <c r="D7" s="204"/>
      <c r="E7" s="198" t="s">
        <v>80</v>
      </c>
      <c r="F7" s="189"/>
    </row>
    <row r="8" spans="1:6" ht="27" customHeight="1">
      <c r="A8" s="189"/>
      <c r="B8" s="196"/>
      <c r="C8" s="45"/>
      <c r="D8" s="45"/>
      <c r="E8" s="199"/>
      <c r="F8" s="189"/>
    </row>
    <row r="9" spans="1:6" ht="27.6">
      <c r="A9" s="189"/>
      <c r="B9" s="32" t="s">
        <v>74</v>
      </c>
      <c r="C9" s="51"/>
      <c r="D9" s="51"/>
      <c r="E9" s="35" t="s">
        <v>81</v>
      </c>
      <c r="F9" s="189"/>
    </row>
    <row r="10" spans="1:6" ht="27.6">
      <c r="A10" s="189"/>
      <c r="B10" s="33" t="s">
        <v>75</v>
      </c>
      <c r="C10" s="52"/>
      <c r="D10" s="52"/>
      <c r="E10" s="36" t="s">
        <v>82</v>
      </c>
      <c r="F10" s="189"/>
    </row>
    <row r="11" spans="1:6" ht="27.6">
      <c r="A11" s="189"/>
      <c r="B11" s="34" t="s">
        <v>76</v>
      </c>
      <c r="C11" s="56"/>
      <c r="D11" s="56"/>
      <c r="E11" s="37" t="s">
        <v>83</v>
      </c>
      <c r="F11" s="189"/>
    </row>
    <row r="12" spans="1:6" ht="27" customHeight="1">
      <c r="A12" s="189"/>
      <c r="B12" s="200" t="s">
        <v>77</v>
      </c>
      <c r="C12" s="50"/>
      <c r="D12" s="50"/>
      <c r="E12" s="198" t="s">
        <v>84</v>
      </c>
      <c r="F12" s="189"/>
    </row>
    <row r="13" spans="1:6" ht="27" customHeight="1">
      <c r="A13" s="190"/>
      <c r="B13" s="201"/>
      <c r="C13" s="202"/>
      <c r="D13" s="202"/>
      <c r="E13" s="199"/>
      <c r="F13" s="190"/>
    </row>
    <row r="16" spans="1:6" ht="27.6">
      <c r="A16" s="48" t="s">
        <v>211</v>
      </c>
      <c r="F16" s="65" t="s">
        <v>210</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showRowColHeaders="0" rightToLeft="1" topLeftCell="A43" zoomScale="66" zoomScaleNormal="100" workbookViewId="0">
      <selection activeCell="A50" sqref="A50"/>
    </sheetView>
  </sheetViews>
  <sheetFormatPr defaultRowHeight="13.8"/>
  <cols>
    <col min="1" max="1" width="64.8984375" customWidth="1"/>
    <col min="2" max="2" width="30.09765625" customWidth="1"/>
    <col min="3" max="3" width="24.5" customWidth="1"/>
    <col min="4" max="4" width="36.8984375" customWidth="1"/>
    <col min="5" max="5" width="32.09765625" customWidth="1"/>
    <col min="6" max="6" width="25.3984375" customWidth="1"/>
    <col min="7" max="7" width="44.8984375" customWidth="1"/>
  </cols>
  <sheetData>
    <row r="1" spans="1:6" ht="96" customHeight="1"/>
    <row r="2" spans="1:6" ht="40.799999999999997">
      <c r="A2" s="69" t="s">
        <v>10</v>
      </c>
      <c r="B2" s="69"/>
      <c r="C2" s="69"/>
      <c r="D2" s="69" t="s">
        <v>42</v>
      </c>
      <c r="F2" s="23"/>
    </row>
    <row r="3" spans="1:6" ht="40.799999999999997">
      <c r="A3" s="66" t="s">
        <v>178</v>
      </c>
      <c r="B3" s="66"/>
      <c r="C3" s="67"/>
      <c r="D3" s="68" t="s">
        <v>177</v>
      </c>
      <c r="F3" s="23"/>
    </row>
    <row r="4" spans="1:6" ht="24.6">
      <c r="A4" s="24" t="s">
        <v>40</v>
      </c>
      <c r="B4" s="24"/>
      <c r="C4" s="24"/>
      <c r="D4" s="6" t="s">
        <v>6</v>
      </c>
    </row>
    <row r="5" spans="1:6" ht="37.799999999999997">
      <c r="A5" s="180" t="s">
        <v>38</v>
      </c>
      <c r="B5" s="181" t="s">
        <v>95</v>
      </c>
      <c r="C5" s="181"/>
      <c r="D5" s="182" t="s">
        <v>11</v>
      </c>
    </row>
    <row r="6" spans="1:6" ht="20.100000000000001" customHeight="1">
      <c r="A6" s="180"/>
      <c r="B6" s="181" t="s">
        <v>174</v>
      </c>
      <c r="C6" s="181"/>
      <c r="D6" s="182"/>
    </row>
    <row r="7" spans="1:6" ht="27.6">
      <c r="A7" s="21" t="s">
        <v>29</v>
      </c>
      <c r="B7" s="178">
        <v>134066.47103604002</v>
      </c>
      <c r="C7" s="178"/>
      <c r="D7" s="8" t="s">
        <v>12</v>
      </c>
    </row>
    <row r="8" spans="1:6" ht="27.6">
      <c r="A8" s="21" t="s">
        <v>96</v>
      </c>
      <c r="B8" s="178">
        <v>54102.336579702504</v>
      </c>
      <c r="C8" s="178"/>
      <c r="D8" s="8" t="s">
        <v>13</v>
      </c>
    </row>
    <row r="9" spans="1:6" ht="27.6">
      <c r="A9" s="21" t="s">
        <v>97</v>
      </c>
      <c r="B9" s="178">
        <v>9927.6292725700005</v>
      </c>
      <c r="C9" s="178"/>
      <c r="D9" s="8" t="s">
        <v>14</v>
      </c>
    </row>
    <row r="10" spans="1:6" ht="27.6">
      <c r="A10" s="21" t="s">
        <v>98</v>
      </c>
      <c r="B10" s="178">
        <v>6062.4892957700004</v>
      </c>
      <c r="C10" s="178"/>
      <c r="D10" s="8" t="s">
        <v>15</v>
      </c>
    </row>
    <row r="11" spans="1:6" ht="27.6">
      <c r="A11" s="21" t="s">
        <v>99</v>
      </c>
      <c r="B11" s="178">
        <v>504.60383475000003</v>
      </c>
      <c r="C11" s="178"/>
      <c r="D11" s="8" t="s">
        <v>16</v>
      </c>
    </row>
    <row r="12" spans="1:6" ht="27.6">
      <c r="A12" s="21" t="s">
        <v>100</v>
      </c>
      <c r="B12" s="178">
        <v>19204.805957670003</v>
      </c>
      <c r="C12" s="178"/>
      <c r="D12" s="8" t="s">
        <v>17</v>
      </c>
    </row>
    <row r="13" spans="1:6" ht="27.6">
      <c r="A13" s="21" t="s">
        <v>101</v>
      </c>
      <c r="B13" s="178">
        <v>34007.205493900001</v>
      </c>
      <c r="C13" s="178"/>
      <c r="D13" s="8" t="s">
        <v>18</v>
      </c>
    </row>
    <row r="14" spans="1:6" ht="27.6">
      <c r="A14" s="22" t="s">
        <v>102</v>
      </c>
      <c r="B14" s="175">
        <f>[1]التقرير!$E$116</f>
        <v>25979.059356010002</v>
      </c>
      <c r="C14" s="175"/>
      <c r="D14" s="18" t="s">
        <v>113</v>
      </c>
    </row>
    <row r="15" spans="1:6" ht="27.6">
      <c r="A15" s="84" t="s">
        <v>89</v>
      </c>
      <c r="B15" s="205">
        <f>SUM(B7:C14)</f>
        <v>283854.60082641256</v>
      </c>
      <c r="C15" s="205"/>
      <c r="D15" s="20" t="s">
        <v>19</v>
      </c>
    </row>
    <row r="16" spans="1:6" ht="27.6">
      <c r="A16" s="11"/>
      <c r="B16" s="11"/>
      <c r="E16" s="10"/>
    </row>
    <row r="17" spans="1:5" ht="27.6">
      <c r="A17" s="11"/>
      <c r="B17" s="11"/>
      <c r="E17" s="10"/>
    </row>
    <row r="18" spans="1:5" ht="28.5" customHeight="1">
      <c r="A18" s="112" t="s">
        <v>178</v>
      </c>
      <c r="B18" s="71"/>
      <c r="C18" s="72"/>
      <c r="D18" s="72"/>
      <c r="E18" s="112" t="s">
        <v>179</v>
      </c>
    </row>
    <row r="19" spans="1:5" ht="20.25" customHeight="1">
      <c r="A19" s="76" t="s">
        <v>107</v>
      </c>
      <c r="B19" s="74"/>
      <c r="C19" s="72"/>
      <c r="D19" s="72"/>
      <c r="E19" s="75"/>
    </row>
    <row r="20" spans="1:5" ht="24.6">
      <c r="A20" s="24" t="s">
        <v>40</v>
      </c>
      <c r="B20" s="24"/>
      <c r="C20" s="24"/>
      <c r="E20" s="6" t="s">
        <v>6</v>
      </c>
    </row>
    <row r="21" spans="1:5" ht="31.8">
      <c r="A21" s="185" t="s">
        <v>38</v>
      </c>
      <c r="B21" s="85" t="s">
        <v>112</v>
      </c>
      <c r="C21" s="85" t="s">
        <v>95</v>
      </c>
      <c r="D21" s="86" t="s">
        <v>95</v>
      </c>
      <c r="E21" s="185" t="s">
        <v>11</v>
      </c>
    </row>
    <row r="22" spans="1:5" ht="31.8">
      <c r="A22" s="185"/>
      <c r="B22" s="85" t="s">
        <v>110</v>
      </c>
      <c r="C22" s="85">
        <v>2023</v>
      </c>
      <c r="D22" s="86">
        <v>2022</v>
      </c>
      <c r="E22" s="185"/>
    </row>
    <row r="23" spans="1:5" ht="27.6">
      <c r="A23" s="21" t="s">
        <v>29</v>
      </c>
      <c r="B23" s="57">
        <v>7.1051832381564692E-2</v>
      </c>
      <c r="C23" s="51">
        <v>134066.47103604002</v>
      </c>
      <c r="D23" s="51">
        <v>125172.7199214375</v>
      </c>
      <c r="E23" s="8" t="s">
        <v>12</v>
      </c>
    </row>
    <row r="24" spans="1:5" ht="27.6">
      <c r="A24" s="21" t="s">
        <v>30</v>
      </c>
      <c r="B24" s="57">
        <v>0.70079549712018574</v>
      </c>
      <c r="C24" s="51">
        <v>54102.336579702504</v>
      </c>
      <c r="D24" s="51">
        <v>31810.018706722502</v>
      </c>
      <c r="E24" s="8" t="s">
        <v>13</v>
      </c>
    </row>
    <row r="25" spans="1:5" ht="27.6">
      <c r="A25" s="21" t="s">
        <v>31</v>
      </c>
      <c r="B25" s="57">
        <v>0.50291935541866584</v>
      </c>
      <c r="C25" s="51">
        <v>9927.6292725700005</v>
      </c>
      <c r="D25" s="51">
        <v>6605.5635232700006</v>
      </c>
      <c r="E25" s="8" t="s">
        <v>14</v>
      </c>
    </row>
    <row r="26" spans="1:5" ht="27.6">
      <c r="A26" s="21" t="s">
        <v>32</v>
      </c>
      <c r="B26" s="57">
        <v>0.24328969961880387</v>
      </c>
      <c r="C26" s="51">
        <v>6062.4892957700004</v>
      </c>
      <c r="D26" s="51">
        <v>4876.1678775500004</v>
      </c>
      <c r="E26" s="8" t="s">
        <v>15</v>
      </c>
    </row>
    <row r="27" spans="1:5" ht="27.6">
      <c r="A27" s="21" t="s">
        <v>33</v>
      </c>
      <c r="B27" s="57">
        <v>0.47995175329308171</v>
      </c>
      <c r="C27" s="51">
        <v>504.60383475000003</v>
      </c>
      <c r="D27" s="51">
        <v>340.95965198000005</v>
      </c>
      <c r="E27" s="8" t="s">
        <v>16</v>
      </c>
    </row>
    <row r="28" spans="1:5" ht="27.6">
      <c r="A28" s="21" t="s">
        <v>34</v>
      </c>
      <c r="B28" s="57">
        <v>0.51571386371486072</v>
      </c>
      <c r="C28" s="51">
        <v>19204.805957670003</v>
      </c>
      <c r="D28" s="51">
        <v>12670.46928673</v>
      </c>
      <c r="E28" s="8" t="s">
        <v>17</v>
      </c>
    </row>
    <row r="29" spans="1:5" ht="27.6">
      <c r="A29" s="21" t="s">
        <v>35</v>
      </c>
      <c r="B29" s="57">
        <v>0.4078813900478</v>
      </c>
      <c r="C29" s="51">
        <v>34007.205493900001</v>
      </c>
      <c r="D29" s="51">
        <v>24154.879618620002</v>
      </c>
      <c r="E29" s="8" t="s">
        <v>18</v>
      </c>
    </row>
    <row r="30" spans="1:5" ht="27.6">
      <c r="A30" s="22" t="s">
        <v>36</v>
      </c>
      <c r="B30" s="63">
        <v>0.75103054927173341</v>
      </c>
      <c r="C30" s="61">
        <v>25979.059356010002</v>
      </c>
      <c r="D30" s="61">
        <v>14836.43981358</v>
      </c>
      <c r="E30" s="18" t="s">
        <v>113</v>
      </c>
    </row>
    <row r="31" spans="1:5" ht="27.6">
      <c r="A31" s="19" t="s">
        <v>24</v>
      </c>
      <c r="B31" s="64">
        <v>0.28751386662641443</v>
      </c>
      <c r="C31" s="62">
        <v>283854.60082641256</v>
      </c>
      <c r="D31" s="62">
        <v>220467.21839989</v>
      </c>
      <c r="E31" s="20" t="s">
        <v>19</v>
      </c>
    </row>
    <row r="32" spans="1:5" ht="27.6">
      <c r="A32" s="11"/>
      <c r="B32" s="11"/>
      <c r="E32" s="10"/>
    </row>
    <row r="33" spans="1:7" ht="27.6">
      <c r="A33" s="11"/>
      <c r="B33" s="11"/>
      <c r="E33" s="10"/>
    </row>
    <row r="34" spans="1:7" ht="42.75" customHeight="1">
      <c r="A34" s="112" t="s">
        <v>43</v>
      </c>
      <c r="B34" s="113"/>
      <c r="C34" s="113"/>
      <c r="D34" s="113"/>
      <c r="E34" s="113"/>
      <c r="G34" s="69" t="s">
        <v>42</v>
      </c>
    </row>
    <row r="35" spans="1:7" ht="37.200000000000003">
      <c r="A35" s="104" t="s">
        <v>180</v>
      </c>
      <c r="G35" s="104" t="s">
        <v>179</v>
      </c>
    </row>
    <row r="36" spans="1:7" ht="24.6">
      <c r="A36" s="24" t="s">
        <v>40</v>
      </c>
      <c r="G36" s="6" t="s">
        <v>6</v>
      </c>
    </row>
    <row r="37" spans="1:7" ht="105.6" customHeight="1">
      <c r="A37" s="185" t="s">
        <v>37</v>
      </c>
      <c r="B37" s="17" t="s">
        <v>181</v>
      </c>
      <c r="C37" s="17" t="s">
        <v>183</v>
      </c>
      <c r="D37" s="17" t="s">
        <v>103</v>
      </c>
      <c r="E37" s="17" t="s">
        <v>109</v>
      </c>
      <c r="F37" s="17" t="s">
        <v>104</v>
      </c>
      <c r="G37" s="186" t="s">
        <v>44</v>
      </c>
    </row>
    <row r="38" spans="1:7" ht="55.2">
      <c r="A38" s="185"/>
      <c r="B38" s="17" t="s">
        <v>182</v>
      </c>
      <c r="C38" s="17" t="s">
        <v>184</v>
      </c>
      <c r="D38" s="17" t="s">
        <v>106</v>
      </c>
      <c r="E38" s="17" t="s">
        <v>168</v>
      </c>
      <c r="F38" s="17" t="s">
        <v>105</v>
      </c>
      <c r="G38" s="186"/>
    </row>
    <row r="39" spans="1:7" ht="27.6">
      <c r="A39" s="21" t="s">
        <v>54</v>
      </c>
      <c r="B39" s="51">
        <v>36946.553253321421</v>
      </c>
      <c r="C39" s="51">
        <v>11882.49413789</v>
      </c>
      <c r="D39" s="57">
        <v>0.32161306242610838</v>
      </c>
      <c r="E39" s="51">
        <v>7788.7715892550104</v>
      </c>
      <c r="F39" s="57">
        <v>0.5255928360105564</v>
      </c>
      <c r="G39" s="8" t="s">
        <v>45</v>
      </c>
    </row>
    <row r="40" spans="1:7" ht="27.6">
      <c r="A40" s="21" t="s">
        <v>55</v>
      </c>
      <c r="B40" s="51">
        <v>259248.7813182039</v>
      </c>
      <c r="C40" s="51">
        <v>58852.942199737503</v>
      </c>
      <c r="D40" s="57">
        <v>0.22701338035414315</v>
      </c>
      <c r="E40" s="51">
        <v>42644.751410344892</v>
      </c>
      <c r="F40" s="57">
        <v>0.38007469274309758</v>
      </c>
      <c r="G40" s="8" t="s">
        <v>46</v>
      </c>
    </row>
    <row r="41" spans="1:7" ht="27.6">
      <c r="A41" s="21" t="s">
        <v>56</v>
      </c>
      <c r="B41" s="51">
        <v>105400.3400750296</v>
      </c>
      <c r="C41" s="51">
        <v>27116.11274896</v>
      </c>
      <c r="D41" s="57">
        <v>0.25726779182740112</v>
      </c>
      <c r="E41" s="51">
        <v>23579.537295529957</v>
      </c>
      <c r="F41" s="57">
        <v>0.14998493859760686</v>
      </c>
      <c r="G41" s="8" t="s">
        <v>47</v>
      </c>
    </row>
    <row r="42" spans="1:7" ht="27.6">
      <c r="A42" s="21" t="s">
        <v>57</v>
      </c>
      <c r="B42" s="51">
        <v>63118.122790832138</v>
      </c>
      <c r="C42" s="51">
        <v>10433.93673757</v>
      </c>
      <c r="D42" s="57">
        <v>0.16530809656914452</v>
      </c>
      <c r="E42" s="51">
        <v>7595.9865169100021</v>
      </c>
      <c r="F42" s="57">
        <v>0.3736118033309066</v>
      </c>
      <c r="G42" s="8" t="s">
        <v>48</v>
      </c>
    </row>
    <row r="43" spans="1:7" ht="27.6">
      <c r="A43" s="21" t="s">
        <v>58</v>
      </c>
      <c r="B43" s="51">
        <v>189010.55563123457</v>
      </c>
      <c r="C43" s="51">
        <v>52148.697007589995</v>
      </c>
      <c r="D43" s="57">
        <v>0.27590362259626239</v>
      </c>
      <c r="E43" s="51">
        <v>45548.684797030051</v>
      </c>
      <c r="F43" s="57">
        <v>0.14490017088243756</v>
      </c>
      <c r="G43" s="8" t="s">
        <v>49</v>
      </c>
    </row>
    <row r="44" spans="1:7" ht="27.6">
      <c r="A44" s="21" t="s">
        <v>59</v>
      </c>
      <c r="B44" s="51">
        <v>189342.94196547067</v>
      </c>
      <c r="C44" s="51">
        <v>49604.318126315011</v>
      </c>
      <c r="D44" s="57">
        <v>0.26198134248574761</v>
      </c>
      <c r="E44" s="51">
        <v>37726.608815269967</v>
      </c>
      <c r="F44" s="57">
        <v>0.31483638959453741</v>
      </c>
      <c r="G44" s="8" t="s">
        <v>50</v>
      </c>
    </row>
    <row r="45" spans="1:7" ht="27.6">
      <c r="A45" s="21" t="s">
        <v>60</v>
      </c>
      <c r="B45" s="51">
        <v>71770.716310831107</v>
      </c>
      <c r="C45" s="51">
        <v>17294.314717699996</v>
      </c>
      <c r="D45" s="57">
        <v>0.24096617125570008</v>
      </c>
      <c r="E45" s="51">
        <v>11253.561037210004</v>
      </c>
      <c r="F45" s="57">
        <v>0.5367859702823119</v>
      </c>
      <c r="G45" s="8" t="s">
        <v>51</v>
      </c>
    </row>
    <row r="46" spans="1:7" ht="27.6">
      <c r="A46" s="21" t="s">
        <v>62</v>
      </c>
      <c r="B46" s="51">
        <v>34026.576159952296</v>
      </c>
      <c r="C46" s="51">
        <v>9708.6942725600002</v>
      </c>
      <c r="D46" s="57">
        <v>0.28532680534536659</v>
      </c>
      <c r="E46" s="51">
        <v>9061.4934172199992</v>
      </c>
      <c r="F46" s="57">
        <v>7.1423199856890385E-2</v>
      </c>
      <c r="G46" s="8" t="s">
        <v>52</v>
      </c>
    </row>
    <row r="47" spans="1:7" ht="27.6">
      <c r="A47" s="21" t="s">
        <v>61</v>
      </c>
      <c r="B47" s="51">
        <v>165135.41249508609</v>
      </c>
      <c r="C47" s="51">
        <v>46813.090878089999</v>
      </c>
      <c r="D47" s="57">
        <v>0.283483052912609</v>
      </c>
      <c r="E47" s="51">
        <v>35267.823521120001</v>
      </c>
      <c r="F47" s="57">
        <v>0.32735979156910999</v>
      </c>
      <c r="G47" s="8" t="s">
        <v>53</v>
      </c>
    </row>
    <row r="48" spans="1:7" ht="27.6">
      <c r="A48" s="19" t="s">
        <v>24</v>
      </c>
      <c r="B48" s="62">
        <v>1113999.9999999618</v>
      </c>
      <c r="C48" s="62">
        <v>283854.6008264125</v>
      </c>
      <c r="D48" s="64">
        <v>0.25480664347075604</v>
      </c>
      <c r="E48" s="62">
        <v>220467.21839988985</v>
      </c>
      <c r="F48" s="64">
        <v>0.28751386662641498</v>
      </c>
      <c r="G48" s="20" t="s">
        <v>19</v>
      </c>
    </row>
    <row r="49" spans="1:7" ht="27.6">
      <c r="A49" s="11"/>
      <c r="B49" s="11"/>
      <c r="C49" s="11"/>
      <c r="D49" s="124"/>
      <c r="E49" s="10"/>
    </row>
    <row r="50" spans="1:7" ht="27.6">
      <c r="A50" s="11" t="s">
        <v>20</v>
      </c>
      <c r="B50" s="11"/>
      <c r="C50" s="11"/>
      <c r="D50" s="124"/>
      <c r="G50" s="10" t="s">
        <v>9</v>
      </c>
    </row>
    <row r="51" spans="1:7" ht="27.6">
      <c r="A51" s="11"/>
      <c r="B51" s="11"/>
      <c r="D51" s="124"/>
      <c r="E51" s="10"/>
    </row>
    <row r="52" spans="1:7" ht="27.6">
      <c r="A52" s="48" t="s">
        <v>185</v>
      </c>
      <c r="D52" s="124"/>
      <c r="G52" s="65" t="s">
        <v>176</v>
      </c>
    </row>
    <row r="53" spans="1:7">
      <c r="D53" s="124"/>
    </row>
    <row r="54" spans="1:7">
      <c r="D54" s="124"/>
      <c r="F54" s="124"/>
    </row>
    <row r="55" spans="1:7">
      <c r="D55" s="124"/>
      <c r="F55" s="124"/>
    </row>
    <row r="56" spans="1:7">
      <c r="D56" s="124"/>
      <c r="F56" s="124"/>
    </row>
    <row r="57" spans="1:7">
      <c r="D57" s="124"/>
      <c r="F57" s="124"/>
    </row>
    <row r="58" spans="1:7">
      <c r="D58" s="124"/>
      <c r="F58" s="124"/>
    </row>
    <row r="59" spans="1:7">
      <c r="F59" s="124"/>
    </row>
    <row r="60" spans="1:7">
      <c r="F60" s="124"/>
    </row>
    <row r="61" spans="1:7">
      <c r="F61" s="124"/>
    </row>
    <row r="62" spans="1:7">
      <c r="F62" s="124"/>
    </row>
    <row r="63" spans="1:7">
      <c r="F63" s="124"/>
    </row>
    <row r="64" spans="1:7">
      <c r="F64" s="123"/>
    </row>
    <row r="65" spans="6:6">
      <c r="F65" s="123"/>
    </row>
    <row r="66" spans="6:6">
      <c r="F66" s="123"/>
    </row>
  </sheetData>
  <mergeCells count="17">
    <mergeCell ref="B13:C13"/>
    <mergeCell ref="B14:C14"/>
    <mergeCell ref="B15:C15"/>
    <mergeCell ref="A5:A6"/>
    <mergeCell ref="A37:A38"/>
    <mergeCell ref="G37:G38"/>
    <mergeCell ref="D5:D6"/>
    <mergeCell ref="A21:A22"/>
    <mergeCell ref="E21:E22"/>
    <mergeCell ref="B5:C5"/>
    <mergeCell ref="B6:C6"/>
    <mergeCell ref="B7:C7"/>
    <mergeCell ref="B8:C8"/>
    <mergeCell ref="B9:C9"/>
    <mergeCell ref="B10:C10"/>
    <mergeCell ref="B11:C11"/>
    <mergeCell ref="B12:C12"/>
  </mergeCells>
  <pageMargins left="0.7" right="0.7" top="0.75" bottom="0.75" header="0.3" footer="0.3"/>
  <pageSetup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50" zoomScaleNormal="50" workbookViewId="0"/>
  </sheetViews>
  <sheetFormatPr defaultRowHeight="13.8"/>
  <cols>
    <col min="1" max="1" width="38.5" customWidth="1"/>
    <col min="2" max="2" width="95.3984375" customWidth="1"/>
    <col min="3" max="3" width="77.3984375" customWidth="1"/>
    <col min="4" max="4" width="40.3984375" customWidth="1"/>
  </cols>
  <sheetData>
    <row r="9" spans="1:4" s="92" customFormat="1" ht="54">
      <c r="A9" s="93" t="s">
        <v>135</v>
      </c>
      <c r="D9" s="115" t="s">
        <v>170</v>
      </c>
    </row>
    <row r="10" spans="1:4" ht="37.200000000000003">
      <c r="A10" s="117" t="s">
        <v>136</v>
      </c>
      <c r="D10" s="116" t="s">
        <v>171</v>
      </c>
    </row>
    <row r="13" spans="1:4" ht="25.2">
      <c r="A13" s="95" t="s">
        <v>117</v>
      </c>
      <c r="B13" s="95" t="s">
        <v>118</v>
      </c>
      <c r="C13" s="95" t="s">
        <v>137</v>
      </c>
      <c r="D13" s="96" t="s">
        <v>63</v>
      </c>
    </row>
    <row r="14" spans="1:4" ht="28.5" customHeight="1">
      <c r="A14" s="97" t="s">
        <v>114</v>
      </c>
      <c r="B14" s="97" t="s">
        <v>119</v>
      </c>
      <c r="C14" s="118" t="s">
        <v>138</v>
      </c>
      <c r="D14" s="118" t="s">
        <v>139</v>
      </c>
    </row>
    <row r="15" spans="1:4" ht="24.6">
      <c r="A15" s="94" t="s">
        <v>91</v>
      </c>
      <c r="B15" s="99" t="s">
        <v>159</v>
      </c>
      <c r="C15" s="119" t="s">
        <v>160</v>
      </c>
      <c r="D15" s="119" t="s">
        <v>140</v>
      </c>
    </row>
    <row r="16" spans="1:4" ht="73.8">
      <c r="A16" s="97" t="s">
        <v>120</v>
      </c>
      <c r="B16" s="97" t="s">
        <v>121</v>
      </c>
      <c r="C16" s="118" t="s">
        <v>141</v>
      </c>
      <c r="D16" s="118" t="s">
        <v>142</v>
      </c>
    </row>
    <row r="17" spans="1:4" ht="24.6">
      <c r="A17" s="94" t="s">
        <v>122</v>
      </c>
      <c r="B17" s="94" t="s">
        <v>123</v>
      </c>
      <c r="C17" s="119" t="s">
        <v>143</v>
      </c>
      <c r="D17" s="119" t="s">
        <v>144</v>
      </c>
    </row>
    <row r="18" spans="1:4" ht="73.8">
      <c r="A18" s="97" t="s">
        <v>22</v>
      </c>
      <c r="B18" s="97" t="s">
        <v>124</v>
      </c>
      <c r="C18" s="118" t="s">
        <v>145</v>
      </c>
      <c r="D18" s="118" t="s">
        <v>26</v>
      </c>
    </row>
    <row r="19" spans="1:4" ht="98.4">
      <c r="A19" s="94" t="s">
        <v>125</v>
      </c>
      <c r="B19" s="94" t="s">
        <v>126</v>
      </c>
      <c r="C19" s="119" t="s">
        <v>146</v>
      </c>
      <c r="D19" s="119" t="s">
        <v>12</v>
      </c>
    </row>
    <row r="20" spans="1:4" ht="49.2">
      <c r="A20" s="97" t="s">
        <v>96</v>
      </c>
      <c r="B20" s="97" t="s">
        <v>127</v>
      </c>
      <c r="C20" s="118" t="s">
        <v>147</v>
      </c>
      <c r="D20" s="118" t="s">
        <v>13</v>
      </c>
    </row>
    <row r="21" spans="1:4" ht="49.2">
      <c r="A21" s="94" t="s">
        <v>31</v>
      </c>
      <c r="B21" s="94" t="s">
        <v>128</v>
      </c>
      <c r="C21" s="119" t="s">
        <v>148</v>
      </c>
      <c r="D21" s="119" t="s">
        <v>14</v>
      </c>
    </row>
    <row r="22" spans="1:4" ht="73.8">
      <c r="A22" s="97" t="s">
        <v>32</v>
      </c>
      <c r="B22" s="97" t="s">
        <v>129</v>
      </c>
      <c r="C22" s="118" t="s">
        <v>149</v>
      </c>
      <c r="D22" s="118" t="s">
        <v>15</v>
      </c>
    </row>
    <row r="23" spans="1:4" ht="49.2">
      <c r="A23" s="94" t="s">
        <v>33</v>
      </c>
      <c r="B23" s="94" t="s">
        <v>130</v>
      </c>
      <c r="C23" s="119" t="s">
        <v>150</v>
      </c>
      <c r="D23" s="119" t="s">
        <v>151</v>
      </c>
    </row>
    <row r="24" spans="1:4" ht="73.8">
      <c r="A24" s="97" t="s">
        <v>34</v>
      </c>
      <c r="B24" s="97" t="s">
        <v>131</v>
      </c>
      <c r="C24" s="118" t="s">
        <v>152</v>
      </c>
      <c r="D24" s="118" t="s">
        <v>17</v>
      </c>
    </row>
    <row r="25" spans="1:4" ht="73.8">
      <c r="A25" s="94" t="s">
        <v>35</v>
      </c>
      <c r="B25" s="94" t="s">
        <v>132</v>
      </c>
      <c r="C25" s="119" t="s">
        <v>153</v>
      </c>
      <c r="D25" s="119" t="s">
        <v>18</v>
      </c>
    </row>
    <row r="26" spans="1:4" ht="74.400000000000006" thickBot="1">
      <c r="A26" s="98" t="s">
        <v>133</v>
      </c>
      <c r="B26" s="98" t="s">
        <v>134</v>
      </c>
      <c r="C26" s="120" t="s">
        <v>154</v>
      </c>
      <c r="D26" s="120" t="s">
        <v>155</v>
      </c>
    </row>
    <row r="27" spans="1:4" ht="14.4" thickTop="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zoomScale="120" zoomScaleNormal="120" workbookViewId="0">
      <selection activeCell="F30" sqref="F30"/>
    </sheetView>
  </sheetViews>
  <sheetFormatPr defaultRowHeight="13.8"/>
  <sheetData>
    <row r="8" spans="2:17" ht="37.799999999999997">
      <c r="B8" s="110" t="s">
        <v>161</v>
      </c>
      <c r="P8" s="111" t="s">
        <v>162</v>
      </c>
    </row>
    <row r="10" spans="2:17" ht="10.5" customHeight="1">
      <c r="B10" s="169" t="s">
        <v>167</v>
      </c>
      <c r="C10" s="169"/>
      <c r="D10" s="169"/>
      <c r="E10" s="169"/>
      <c r="F10" s="169"/>
      <c r="G10" s="169"/>
      <c r="H10" s="169"/>
      <c r="K10" s="168" t="s">
        <v>165</v>
      </c>
      <c r="L10" s="168"/>
      <c r="M10" s="168"/>
      <c r="N10" s="168"/>
      <c r="O10" s="168"/>
      <c r="P10" s="168"/>
      <c r="Q10" s="168"/>
    </row>
    <row r="11" spans="2:17" ht="14.25" customHeight="1">
      <c r="B11" s="169"/>
      <c r="C11" s="169"/>
      <c r="D11" s="169"/>
      <c r="E11" s="169"/>
      <c r="F11" s="169"/>
      <c r="G11" s="169"/>
      <c r="H11" s="169"/>
      <c r="K11" s="168"/>
      <c r="L11" s="168"/>
      <c r="M11" s="168"/>
      <c r="N11" s="168"/>
      <c r="O11" s="168"/>
      <c r="P11" s="168"/>
      <c r="Q11" s="168"/>
    </row>
    <row r="12" spans="2:17" ht="14.25" customHeight="1">
      <c r="B12" s="169"/>
      <c r="C12" s="169"/>
      <c r="D12" s="169"/>
      <c r="E12" s="169"/>
      <c r="F12" s="169"/>
      <c r="G12" s="169"/>
      <c r="H12" s="169"/>
      <c r="K12" s="168"/>
      <c r="L12" s="168"/>
      <c r="M12" s="168"/>
      <c r="N12" s="168"/>
      <c r="O12" s="168"/>
      <c r="P12" s="168"/>
      <c r="Q12" s="168"/>
    </row>
    <row r="13" spans="2:17" ht="14.25" customHeight="1">
      <c r="B13" s="169"/>
      <c r="C13" s="169"/>
      <c r="D13" s="169"/>
      <c r="E13" s="169"/>
      <c r="F13" s="169"/>
      <c r="G13" s="169"/>
      <c r="H13" s="169"/>
      <c r="K13" s="168"/>
      <c r="L13" s="168"/>
      <c r="M13" s="168"/>
      <c r="N13" s="168"/>
      <c r="O13" s="168"/>
      <c r="P13" s="168"/>
      <c r="Q13" s="168"/>
    </row>
    <row r="14" spans="2:17" ht="14.25" customHeight="1">
      <c r="B14" s="169"/>
      <c r="C14" s="169"/>
      <c r="D14" s="169"/>
      <c r="E14" s="169"/>
      <c r="F14" s="169"/>
      <c r="G14" s="169"/>
      <c r="H14" s="169"/>
      <c r="K14" s="168"/>
      <c r="L14" s="168"/>
      <c r="M14" s="168"/>
      <c r="N14" s="168"/>
      <c r="O14" s="168"/>
      <c r="P14" s="168"/>
      <c r="Q14" s="168"/>
    </row>
    <row r="15" spans="2:17" ht="14.25" customHeight="1">
      <c r="B15" s="169"/>
      <c r="C15" s="169"/>
      <c r="D15" s="169"/>
      <c r="E15" s="169"/>
      <c r="F15" s="169"/>
      <c r="G15" s="169"/>
      <c r="H15" s="169"/>
      <c r="K15" s="168"/>
      <c r="L15" s="168"/>
      <c r="M15" s="168"/>
      <c r="N15" s="168"/>
      <c r="O15" s="168"/>
      <c r="P15" s="168"/>
      <c r="Q15" s="168"/>
    </row>
    <row r="16" spans="2:17" ht="14.25" customHeight="1">
      <c r="B16" s="169"/>
      <c r="C16" s="169"/>
      <c r="D16" s="169"/>
      <c r="E16" s="169"/>
      <c r="F16" s="169"/>
      <c r="G16" s="169"/>
      <c r="H16" s="169"/>
      <c r="K16" s="168"/>
      <c r="L16" s="168"/>
      <c r="M16" s="168"/>
      <c r="N16" s="168"/>
      <c r="O16" s="168"/>
      <c r="P16" s="168"/>
      <c r="Q16" s="168"/>
    </row>
    <row r="17" spans="2:17" ht="14.25" customHeight="1">
      <c r="B17" s="169"/>
      <c r="C17" s="169"/>
      <c r="D17" s="169"/>
      <c r="E17" s="169"/>
      <c r="F17" s="169"/>
      <c r="G17" s="169"/>
      <c r="H17" s="169"/>
      <c r="K17" s="168"/>
      <c r="L17" s="168"/>
      <c r="M17" s="168"/>
      <c r="N17" s="168"/>
      <c r="O17" s="168"/>
      <c r="P17" s="168"/>
      <c r="Q17" s="168"/>
    </row>
    <row r="18" spans="2:17" ht="14.25" customHeight="1">
      <c r="B18" s="169"/>
      <c r="C18" s="169"/>
      <c r="D18" s="169"/>
      <c r="E18" s="169"/>
      <c r="F18" s="169"/>
      <c r="G18" s="169"/>
      <c r="H18" s="169"/>
      <c r="K18" s="168"/>
      <c r="L18" s="168"/>
      <c r="M18" s="168"/>
      <c r="N18" s="168"/>
      <c r="O18" s="168"/>
      <c r="P18" s="168"/>
      <c r="Q18" s="168"/>
    </row>
    <row r="19" spans="2:17" ht="14.25" customHeight="1">
      <c r="B19" s="169"/>
      <c r="C19" s="169"/>
      <c r="D19" s="169"/>
      <c r="E19" s="169"/>
      <c r="F19" s="169"/>
      <c r="G19" s="169"/>
      <c r="H19" s="169"/>
      <c r="K19" s="168"/>
      <c r="L19" s="168"/>
      <c r="M19" s="168"/>
      <c r="N19" s="168"/>
      <c r="O19" s="168"/>
      <c r="P19" s="168"/>
      <c r="Q19" s="168"/>
    </row>
    <row r="20" spans="2:17" ht="14.25" customHeight="1">
      <c r="B20" s="169"/>
      <c r="C20" s="169"/>
      <c r="D20" s="169"/>
      <c r="E20" s="169"/>
      <c r="F20" s="169"/>
      <c r="G20" s="169"/>
      <c r="H20" s="169"/>
      <c r="K20" s="168"/>
      <c r="L20" s="168"/>
      <c r="M20" s="168"/>
      <c r="N20" s="168"/>
      <c r="O20" s="168"/>
      <c r="P20" s="168"/>
      <c r="Q20" s="168"/>
    </row>
    <row r="21" spans="2:17" ht="14.25" customHeight="1">
      <c r="B21" s="169"/>
      <c r="C21" s="169"/>
      <c r="D21" s="169"/>
      <c r="E21" s="169"/>
      <c r="F21" s="169"/>
      <c r="G21" s="169"/>
      <c r="H21" s="169"/>
      <c r="K21" s="168"/>
      <c r="L21" s="168"/>
      <c r="M21" s="168"/>
      <c r="N21" s="168"/>
      <c r="O21" s="168"/>
      <c r="P21" s="168"/>
      <c r="Q21" s="168"/>
    </row>
    <row r="22" spans="2:17" ht="14.25" customHeight="1">
      <c r="B22" s="169"/>
      <c r="C22" s="169"/>
      <c r="D22" s="169"/>
      <c r="E22" s="169"/>
      <c r="F22" s="169"/>
      <c r="G22" s="169"/>
      <c r="H22" s="169"/>
      <c r="K22" s="168"/>
      <c r="L22" s="168"/>
      <c r="M22" s="168"/>
      <c r="N22" s="168"/>
      <c r="O22" s="168"/>
      <c r="P22" s="168"/>
      <c r="Q22" s="168"/>
    </row>
    <row r="23" spans="2:17" ht="14.25" customHeight="1">
      <c r="B23" s="169"/>
      <c r="C23" s="169"/>
      <c r="D23" s="169"/>
      <c r="E23" s="169"/>
      <c r="F23" s="169"/>
      <c r="G23" s="169"/>
      <c r="H23" s="169"/>
      <c r="K23" s="168"/>
      <c r="L23" s="168"/>
      <c r="M23" s="168"/>
      <c r="N23" s="168"/>
      <c r="O23" s="168"/>
      <c r="P23" s="168"/>
      <c r="Q23" s="168"/>
    </row>
    <row r="24" spans="2:17" ht="14.25" customHeight="1">
      <c r="B24" s="169"/>
      <c r="C24" s="169"/>
      <c r="D24" s="169"/>
      <c r="E24" s="169"/>
      <c r="F24" s="169"/>
      <c r="G24" s="169"/>
      <c r="H24" s="169"/>
      <c r="K24" s="168"/>
      <c r="L24" s="168"/>
      <c r="M24" s="168"/>
      <c r="N24" s="168"/>
      <c r="O24" s="168"/>
      <c r="P24" s="168"/>
      <c r="Q24" s="168"/>
    </row>
    <row r="25" spans="2:17" ht="14.25" customHeight="1">
      <c r="B25" s="169"/>
      <c r="C25" s="169"/>
      <c r="D25" s="169"/>
      <c r="E25" s="169"/>
      <c r="F25" s="169"/>
      <c r="G25" s="169"/>
      <c r="H25" s="169"/>
      <c r="K25" s="168"/>
      <c r="L25" s="168"/>
      <c r="M25" s="168"/>
      <c r="N25" s="168"/>
      <c r="O25" s="168"/>
      <c r="P25" s="168"/>
      <c r="Q25" s="168"/>
    </row>
    <row r="26" spans="2:17" ht="15" customHeight="1">
      <c r="B26" s="169"/>
      <c r="C26" s="169"/>
      <c r="D26" s="169"/>
      <c r="E26" s="169"/>
      <c r="F26" s="169"/>
      <c r="G26" s="169"/>
      <c r="H26" s="169"/>
      <c r="K26" s="168"/>
      <c r="L26" s="168"/>
      <c r="M26" s="168"/>
      <c r="N26" s="168"/>
      <c r="O26" s="168"/>
      <c r="P26" s="168"/>
      <c r="Q26" s="168"/>
    </row>
    <row r="27" spans="2:17" ht="15" customHeight="1">
      <c r="B27" s="169"/>
      <c r="C27" s="169"/>
      <c r="D27" s="169"/>
      <c r="E27" s="169"/>
      <c r="F27" s="169"/>
      <c r="G27" s="169"/>
      <c r="H27" s="169"/>
      <c r="K27" s="168"/>
      <c r="L27" s="168"/>
      <c r="M27" s="168"/>
      <c r="N27" s="168"/>
      <c r="O27" s="168"/>
      <c r="P27" s="168"/>
      <c r="Q27" s="168"/>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H6" sqref="H6"/>
    </sheetView>
  </sheetViews>
  <sheetFormatPr defaultRowHeight="13.8"/>
  <cols>
    <col min="1" max="1" width="41" customWidth="1"/>
    <col min="2" max="5" width="23.5" customWidth="1"/>
  </cols>
  <sheetData>
    <row r="1" spans="1:5" ht="96" customHeight="1"/>
    <row r="2" spans="1:5" ht="30.75" customHeight="1">
      <c r="A2" s="102" t="s">
        <v>156</v>
      </c>
      <c r="B2" s="72"/>
      <c r="C2" s="72"/>
      <c r="D2" s="72"/>
      <c r="E2" s="67" t="s">
        <v>197</v>
      </c>
    </row>
    <row r="3" spans="1:5" ht="31.2">
      <c r="A3" s="103" t="s">
        <v>223</v>
      </c>
    </row>
    <row r="4" spans="1:5" ht="24.6">
      <c r="A4" s="24" t="s">
        <v>40</v>
      </c>
      <c r="E4" s="6" t="s">
        <v>6</v>
      </c>
    </row>
    <row r="5" spans="1:5" ht="68.25" customHeight="1">
      <c r="A5" s="170" t="s">
        <v>0</v>
      </c>
      <c r="B5" s="5" t="s">
        <v>202</v>
      </c>
      <c r="C5" s="5" t="s">
        <v>224</v>
      </c>
      <c r="D5" s="5" t="s">
        <v>225</v>
      </c>
      <c r="E5" s="170" t="s">
        <v>5</v>
      </c>
    </row>
    <row r="6" spans="1:5" ht="97.5" customHeight="1">
      <c r="A6" s="170"/>
      <c r="B6" s="7" t="s">
        <v>196</v>
      </c>
      <c r="C6" s="7" t="s">
        <v>226</v>
      </c>
      <c r="D6" s="7" t="s">
        <v>227</v>
      </c>
      <c r="E6" s="170"/>
    </row>
    <row r="7" spans="1:5" ht="27.6">
      <c r="A7" s="3" t="s">
        <v>1</v>
      </c>
      <c r="B7" s="51"/>
      <c r="C7" s="51"/>
      <c r="D7" s="51"/>
      <c r="E7" s="4" t="s">
        <v>3</v>
      </c>
    </row>
    <row r="8" spans="1:5" ht="27.6">
      <c r="A8" s="1" t="s">
        <v>2</v>
      </c>
      <c r="B8" s="52"/>
      <c r="C8" s="52"/>
      <c r="D8" s="52"/>
      <c r="E8" s="2" t="s">
        <v>4</v>
      </c>
    </row>
    <row r="9" spans="1:5" ht="28.2" thickBot="1">
      <c r="A9" s="122" t="s">
        <v>164</v>
      </c>
      <c r="B9" s="53"/>
      <c r="C9" s="53"/>
      <c r="D9" s="53"/>
      <c r="E9" s="121" t="s">
        <v>169</v>
      </c>
    </row>
  </sheetData>
  <mergeCells count="2">
    <mergeCell ref="E5:E6"/>
    <mergeCell ref="A5:A6"/>
  </mergeCells>
  <conditionalFormatting sqref="B9:D9">
    <cfRule type="cellIs" dxfId="5" priority="1" operator="lessThan">
      <formula>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F74"/>
  <sheetViews>
    <sheetView showGridLines="0" showRowColHeaders="0" rightToLeft="1" zoomScale="43" zoomScaleNormal="60" workbookViewId="0">
      <selection activeCell="AF47" sqref="AF47"/>
    </sheetView>
  </sheetViews>
  <sheetFormatPr defaultRowHeight="13.8"/>
  <cols>
    <col min="6" max="6" width="13" customWidth="1"/>
    <col min="17" max="17" width="12.3984375" customWidth="1"/>
    <col min="23" max="23" width="9.5" bestFit="1" customWidth="1"/>
  </cols>
  <sheetData>
    <row r="10" spans="1:23" s="72" customFormat="1" ht="37.799999999999997">
      <c r="A10" s="71" t="s">
        <v>94</v>
      </c>
      <c r="O10" s="79"/>
      <c r="P10" s="79"/>
      <c r="Q10" s="80" t="s">
        <v>166</v>
      </c>
    </row>
    <row r="11" spans="1:23" s="72" customFormat="1" ht="37.799999999999997">
      <c r="A11" s="81" t="s">
        <v>200</v>
      </c>
      <c r="N11" s="82"/>
      <c r="Q11" s="83" t="s">
        <v>201</v>
      </c>
    </row>
    <row r="12" spans="1:23" ht="24.6">
      <c r="A12" s="24" t="s">
        <v>40</v>
      </c>
      <c r="Q12" s="6" t="s">
        <v>6</v>
      </c>
    </row>
    <row r="16" spans="1:23">
      <c r="L16" s="54"/>
      <c r="M16" s="54"/>
      <c r="N16" s="54"/>
      <c r="O16" s="54"/>
      <c r="P16" s="54"/>
      <c r="Q16" s="54"/>
      <c r="R16" s="54"/>
      <c r="S16" s="54"/>
      <c r="W16" s="114"/>
    </row>
    <row r="17" spans="12:23">
      <c r="L17" s="54"/>
      <c r="M17" s="54"/>
      <c r="N17" s="54"/>
      <c r="O17" s="54"/>
      <c r="P17" s="54"/>
      <c r="Q17" s="54"/>
      <c r="R17" s="54"/>
      <c r="S17" s="54"/>
      <c r="W17" s="114"/>
    </row>
    <row r="18" spans="12:23">
      <c r="L18" s="54"/>
      <c r="M18" s="54"/>
      <c r="N18" s="54"/>
      <c r="O18" s="55"/>
      <c r="P18" s="55"/>
      <c r="Q18" s="55"/>
      <c r="R18" s="55"/>
      <c r="S18" s="55"/>
      <c r="U18" s="135"/>
      <c r="W18" s="114"/>
    </row>
    <row r="19" spans="12:23">
      <c r="L19" s="54"/>
      <c r="M19" s="54"/>
      <c r="N19" s="54"/>
      <c r="O19" s="55"/>
      <c r="R19" s="55"/>
      <c r="S19" s="55"/>
      <c r="U19" s="135"/>
    </row>
    <row r="20" spans="12:23">
      <c r="L20" s="54"/>
      <c r="M20" s="54"/>
      <c r="N20" s="54"/>
      <c r="O20" s="55"/>
      <c r="R20" s="55"/>
      <c r="S20" s="55"/>
      <c r="U20" s="135"/>
    </row>
    <row r="21" spans="12:23">
      <c r="L21" s="54"/>
      <c r="M21" s="54"/>
      <c r="N21" s="54"/>
      <c r="O21" s="55"/>
      <c r="R21" s="55"/>
      <c r="S21" s="55"/>
    </row>
    <row r="22" spans="12:23">
      <c r="L22" s="54"/>
      <c r="M22" s="54"/>
      <c r="N22" s="54"/>
      <c r="O22" s="55"/>
      <c r="R22" s="55"/>
      <c r="S22" s="55"/>
    </row>
    <row r="23" spans="12:23">
      <c r="L23" s="54"/>
      <c r="M23" s="54"/>
      <c r="N23" s="54"/>
      <c r="O23" s="55"/>
      <c r="R23" s="55"/>
      <c r="S23" s="55"/>
    </row>
    <row r="24" spans="12:23">
      <c r="L24" s="54"/>
      <c r="M24" s="54"/>
      <c r="N24" s="54"/>
      <c r="O24" s="55"/>
      <c r="R24" s="55"/>
      <c r="S24" s="55"/>
    </row>
    <row r="25" spans="12:23">
      <c r="L25" s="54"/>
      <c r="M25" s="54"/>
      <c r="N25" s="54"/>
      <c r="O25" s="55"/>
      <c r="P25" s="55"/>
      <c r="Q25" s="55"/>
      <c r="R25" s="55"/>
      <c r="S25" s="55"/>
    </row>
    <row r="26" spans="12:23">
      <c r="L26" s="54"/>
      <c r="M26" s="54"/>
      <c r="N26" s="54"/>
      <c r="O26" s="54"/>
      <c r="P26" s="54"/>
      <c r="Q26" s="54"/>
      <c r="R26" s="54"/>
      <c r="S26" s="54"/>
    </row>
    <row r="37" spans="1:32" ht="27.6">
      <c r="A37" s="48" t="s">
        <v>198</v>
      </c>
      <c r="O37" s="49" t="s">
        <v>199</v>
      </c>
    </row>
    <row r="41" spans="1:32" ht="37.799999999999997">
      <c r="A41" s="81"/>
      <c r="AF41" s="83"/>
    </row>
    <row r="42" spans="1:32" ht="37.799999999999997">
      <c r="A42" s="71"/>
      <c r="M42" s="73"/>
      <c r="R42" s="71"/>
      <c r="AF42" s="73"/>
    </row>
    <row r="43" spans="1:32" ht="37.200000000000003">
      <c r="A43" s="74"/>
      <c r="R43" s="74"/>
    </row>
    <row r="44" spans="1:32" ht="24.6">
      <c r="A44" s="24"/>
      <c r="M44" s="6"/>
      <c r="R44" s="24"/>
      <c r="AF44" s="6"/>
    </row>
    <row r="74" spans="1:15" ht="27.6">
      <c r="A74" s="48"/>
      <c r="O74" s="49"/>
    </row>
  </sheetData>
  <conditionalFormatting sqref="U20">
    <cfRule type="cellIs" dxfId="4"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CF91-9A28-43F2-BC14-1018B51E9B68}">
  <dimension ref="A1:F33"/>
  <sheetViews>
    <sheetView showGridLines="0" showRowColHeaders="0" rightToLeft="1" topLeftCell="A4" zoomScale="38" zoomScaleNormal="50" workbookViewId="0">
      <selection activeCell="B22" sqref="B22:D29"/>
    </sheetView>
  </sheetViews>
  <sheetFormatPr defaultRowHeight="13.8"/>
  <cols>
    <col min="1" max="1" width="64.59765625" customWidth="1"/>
    <col min="2" max="2" width="19.5" customWidth="1"/>
    <col min="3" max="3" width="39.3984375" customWidth="1"/>
    <col min="4" max="4" width="62.5" customWidth="1"/>
    <col min="5" max="5" width="45.3984375" style="9" customWidth="1"/>
  </cols>
  <sheetData>
    <row r="1" spans="1:5" ht="96" customHeight="1"/>
    <row r="2" spans="1:5" ht="37.799999999999997">
      <c r="A2" s="69" t="s">
        <v>7</v>
      </c>
      <c r="B2" s="69"/>
      <c r="C2" s="70"/>
      <c r="D2" s="69" t="s">
        <v>41</v>
      </c>
    </row>
    <row r="3" spans="1:5" ht="37.799999999999997">
      <c r="A3" s="71" t="s">
        <v>206</v>
      </c>
      <c r="B3" s="71"/>
      <c r="C3" s="72"/>
      <c r="D3" s="73" t="s">
        <v>207</v>
      </c>
    </row>
    <row r="4" spans="1:5" ht="24.6">
      <c r="A4" s="24" t="s">
        <v>40</v>
      </c>
      <c r="D4" s="6" t="s">
        <v>6</v>
      </c>
      <c r="E4"/>
    </row>
    <row r="5" spans="1:5" ht="20.100000000000001" customHeight="1">
      <c r="A5" s="177" t="s">
        <v>39</v>
      </c>
      <c r="B5" s="172" t="s">
        <v>95</v>
      </c>
      <c r="C5" s="172"/>
      <c r="D5" s="171" t="s">
        <v>8</v>
      </c>
    </row>
    <row r="6" spans="1:5" s="46" customFormat="1" ht="20.100000000000001" customHeight="1">
      <c r="A6" s="177"/>
      <c r="B6" s="172">
        <v>2024</v>
      </c>
      <c r="C6" s="172"/>
      <c r="D6" s="171"/>
      <c r="E6" s="47"/>
    </row>
    <row r="7" spans="1:5" s="46" customFormat="1" ht="27.6">
      <c r="A7" s="3" t="s">
        <v>21</v>
      </c>
      <c r="B7" s="173"/>
      <c r="C7" s="173"/>
      <c r="D7" s="4" t="s">
        <v>25</v>
      </c>
      <c r="E7" s="47"/>
    </row>
    <row r="8" spans="1:5" s="46" customFormat="1" ht="27" customHeight="1">
      <c r="A8" s="25" t="s">
        <v>114</v>
      </c>
      <c r="B8" s="174"/>
      <c r="C8" s="174"/>
      <c r="D8" s="26" t="s">
        <v>157</v>
      </c>
      <c r="E8" s="47"/>
    </row>
    <row r="9" spans="1:5" s="46" customFormat="1" ht="27" customHeight="1">
      <c r="A9" s="25" t="s">
        <v>91</v>
      </c>
      <c r="B9" s="174"/>
      <c r="C9" s="174"/>
      <c r="D9" s="26" t="s">
        <v>140</v>
      </c>
      <c r="E9" s="47"/>
    </row>
    <row r="10" spans="1:5" s="46" customFormat="1" ht="27" customHeight="1">
      <c r="A10" s="25" t="s">
        <v>92</v>
      </c>
      <c r="B10" s="174"/>
      <c r="C10" s="174"/>
      <c r="D10" s="26" t="s">
        <v>158</v>
      </c>
      <c r="E10" s="47"/>
    </row>
    <row r="11" spans="1:5" s="46" customFormat="1" ht="27" customHeight="1">
      <c r="A11" s="25" t="s">
        <v>93</v>
      </c>
      <c r="B11" s="174"/>
      <c r="C11" s="174"/>
      <c r="D11" s="26" t="s">
        <v>144</v>
      </c>
      <c r="E11" s="47"/>
    </row>
    <row r="12" spans="1:5" s="46" customFormat="1" ht="27.75" customHeight="1">
      <c r="A12" s="25" t="s">
        <v>22</v>
      </c>
      <c r="B12" s="174"/>
      <c r="C12" s="174"/>
      <c r="D12" s="26" t="s">
        <v>26</v>
      </c>
      <c r="E12" s="47"/>
    </row>
    <row r="13" spans="1:5" s="46" customFormat="1" ht="27.6">
      <c r="A13" s="15" t="s">
        <v>23</v>
      </c>
      <c r="B13" s="175"/>
      <c r="C13" s="175"/>
      <c r="D13" s="16" t="s">
        <v>27</v>
      </c>
      <c r="E13" s="47"/>
    </row>
    <row r="14" spans="1:5" s="46" customFormat="1" ht="27.6">
      <c r="A14" s="13" t="s">
        <v>89</v>
      </c>
      <c r="B14" s="176"/>
      <c r="C14" s="176"/>
      <c r="D14" s="14" t="s">
        <v>28</v>
      </c>
      <c r="E14" s="47"/>
    </row>
    <row r="15" spans="1:5" ht="27.6">
      <c r="A15" s="11"/>
      <c r="B15" s="11"/>
      <c r="E15" s="10"/>
    </row>
    <row r="16" spans="1:5" ht="27.6">
      <c r="A16" s="11"/>
      <c r="B16" s="11"/>
      <c r="E16" s="10"/>
    </row>
    <row r="17" spans="1:6" ht="37.799999999999997">
      <c r="A17" s="71" t="s">
        <v>205</v>
      </c>
      <c r="B17" s="71"/>
      <c r="C17" s="72"/>
      <c r="D17" s="72"/>
      <c r="E17" s="73" t="s">
        <v>204</v>
      </c>
    </row>
    <row r="18" spans="1:6" ht="18.75" customHeight="1">
      <c r="A18" s="74" t="s">
        <v>108</v>
      </c>
      <c r="B18" s="74"/>
      <c r="C18" s="72"/>
      <c r="D18" s="72"/>
      <c r="E18" s="75"/>
    </row>
    <row r="19" spans="1:6" ht="24.6">
      <c r="A19" s="24" t="s">
        <v>40</v>
      </c>
      <c r="B19" s="24"/>
      <c r="E19" s="6" t="s">
        <v>6</v>
      </c>
    </row>
    <row r="20" spans="1:6" ht="31.8">
      <c r="A20" s="171" t="s">
        <v>39</v>
      </c>
      <c r="B20" s="77" t="s">
        <v>111</v>
      </c>
      <c r="C20" s="78" t="s">
        <v>95</v>
      </c>
      <c r="D20" s="78" t="s">
        <v>95</v>
      </c>
      <c r="E20" s="171" t="s">
        <v>8</v>
      </c>
    </row>
    <row r="21" spans="1:6" ht="31.8">
      <c r="A21" s="171"/>
      <c r="B21" s="77" t="s">
        <v>110</v>
      </c>
      <c r="C21" s="78">
        <v>2024</v>
      </c>
      <c r="D21" s="78">
        <v>2023</v>
      </c>
      <c r="E21" s="171"/>
    </row>
    <row r="22" spans="1:6" ht="27.6">
      <c r="A22" s="3" t="s">
        <v>21</v>
      </c>
      <c r="B22" s="57"/>
      <c r="C22" s="51"/>
      <c r="D22" s="51"/>
      <c r="E22" s="4" t="s">
        <v>25</v>
      </c>
      <c r="F22" s="123"/>
    </row>
    <row r="23" spans="1:6" ht="27.6">
      <c r="A23" s="25" t="s">
        <v>90</v>
      </c>
      <c r="B23" s="57"/>
      <c r="C23" s="100"/>
      <c r="D23" s="100"/>
      <c r="E23" s="26" t="s">
        <v>157</v>
      </c>
      <c r="F23" s="123"/>
    </row>
    <row r="24" spans="1:6" ht="27.6">
      <c r="A24" s="25" t="s">
        <v>91</v>
      </c>
      <c r="B24" s="57"/>
      <c r="C24" s="100"/>
      <c r="D24" s="100"/>
      <c r="E24" s="26" t="s">
        <v>140</v>
      </c>
      <c r="F24" s="123"/>
    </row>
    <row r="25" spans="1:6" ht="27.6">
      <c r="A25" s="25" t="s">
        <v>92</v>
      </c>
      <c r="B25" s="57"/>
      <c r="C25" s="100"/>
      <c r="D25" s="100"/>
      <c r="E25" s="26" t="s">
        <v>158</v>
      </c>
      <c r="F25" s="123"/>
    </row>
    <row r="26" spans="1:6" ht="27.6">
      <c r="A26" s="25" t="s">
        <v>93</v>
      </c>
      <c r="B26" s="58"/>
      <c r="C26" s="100"/>
      <c r="D26" s="100"/>
      <c r="E26" s="26" t="s">
        <v>144</v>
      </c>
      <c r="F26" s="123"/>
    </row>
    <row r="27" spans="1:6" ht="27.6">
      <c r="A27" s="25" t="s">
        <v>22</v>
      </c>
      <c r="B27" s="58"/>
      <c r="C27" s="100"/>
      <c r="D27" s="100"/>
      <c r="E27" s="26" t="s">
        <v>26</v>
      </c>
      <c r="F27" s="123"/>
    </row>
    <row r="28" spans="1:6" ht="27.6">
      <c r="A28" s="15" t="s">
        <v>23</v>
      </c>
      <c r="B28" s="59"/>
      <c r="C28" s="56"/>
      <c r="D28" s="56"/>
      <c r="E28" s="16" t="s">
        <v>27</v>
      </c>
      <c r="F28" s="123"/>
    </row>
    <row r="29" spans="1:6" ht="27.6">
      <c r="A29" s="13" t="s">
        <v>24</v>
      </c>
      <c r="B29" s="60"/>
      <c r="C29" s="101"/>
      <c r="D29" s="101"/>
      <c r="E29" s="14" t="s">
        <v>28</v>
      </c>
      <c r="F29" s="123"/>
    </row>
    <row r="30" spans="1:6" ht="27.6">
      <c r="A30" s="11"/>
      <c r="B30" s="11"/>
      <c r="E30" s="10"/>
    </row>
    <row r="31" spans="1:6" ht="27.6">
      <c r="A31" s="11" t="s">
        <v>20</v>
      </c>
      <c r="B31" s="11"/>
      <c r="E31" s="10" t="s">
        <v>9</v>
      </c>
    </row>
    <row r="32" spans="1:6" ht="27.6">
      <c r="A32" s="11"/>
      <c r="B32" s="11"/>
      <c r="E32" s="10"/>
    </row>
    <row r="33" spans="1:5" ht="27.6">
      <c r="A33" s="48" t="s">
        <v>203</v>
      </c>
      <c r="E33" s="65" t="s">
        <v>199</v>
      </c>
    </row>
  </sheetData>
  <mergeCells count="14">
    <mergeCell ref="D5:D6"/>
    <mergeCell ref="A20:A21"/>
    <mergeCell ref="E20:E21"/>
    <mergeCell ref="B5:C5"/>
    <mergeCell ref="B6:C6"/>
    <mergeCell ref="B7:C7"/>
    <mergeCell ref="B8:C8"/>
    <mergeCell ref="B9:C9"/>
    <mergeCell ref="B10:C10"/>
    <mergeCell ref="B11:C11"/>
    <mergeCell ref="B12:C12"/>
    <mergeCell ref="B13:C13"/>
    <mergeCell ref="B14:C14"/>
    <mergeCell ref="A5:A6"/>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8C89D-F29E-43AF-BBCE-25FDFBC67F26}">
  <dimension ref="A1:B11"/>
  <sheetViews>
    <sheetView showGridLines="0" rightToLeft="1" topLeftCell="A5" zoomScale="80" zoomScaleNormal="80" workbookViewId="0">
      <selection activeCell="D13" sqref="D13"/>
    </sheetView>
  </sheetViews>
  <sheetFormatPr defaultRowHeight="13.8"/>
  <cols>
    <col min="1" max="1" width="68.8984375" customWidth="1"/>
    <col min="2" max="2" width="84.8984375" customWidth="1"/>
  </cols>
  <sheetData>
    <row r="1" spans="1:2" ht="104.25" customHeight="1"/>
    <row r="2" spans="1:2" ht="31.8">
      <c r="A2" s="38" t="s">
        <v>87</v>
      </c>
      <c r="B2" s="38" t="s">
        <v>88</v>
      </c>
    </row>
    <row r="3" spans="1:2" s="109" customFormat="1" ht="31.8">
      <c r="A3" s="89" t="s">
        <v>161</v>
      </c>
      <c r="B3" s="91" t="s">
        <v>248</v>
      </c>
    </row>
    <row r="4" spans="1:2" ht="63">
      <c r="A4" s="88" t="s">
        <v>247</v>
      </c>
      <c r="B4" s="90" t="s">
        <v>249</v>
      </c>
    </row>
    <row r="5" spans="1:2" ht="63">
      <c r="A5" s="88" t="s">
        <v>253</v>
      </c>
      <c r="B5" s="90" t="s">
        <v>255</v>
      </c>
    </row>
    <row r="6" spans="1:2" ht="31.8">
      <c r="A6" s="89" t="s">
        <v>7</v>
      </c>
      <c r="B6" s="91" t="s">
        <v>41</v>
      </c>
    </row>
    <row r="7" spans="1:2" ht="31.8">
      <c r="A7" s="88" t="s">
        <v>10</v>
      </c>
      <c r="B7" s="91" t="s">
        <v>42</v>
      </c>
    </row>
    <row r="8" spans="1:2" ht="31.8">
      <c r="A8" s="39" t="s">
        <v>64</v>
      </c>
      <c r="B8" s="91" t="s">
        <v>173</v>
      </c>
    </row>
    <row r="9" spans="1:2" ht="63">
      <c r="A9" s="151" t="s">
        <v>252</v>
      </c>
      <c r="B9" s="90" t="s">
        <v>254</v>
      </c>
    </row>
    <row r="10" spans="1:2" ht="31.8">
      <c r="A10" s="39" t="s">
        <v>70</v>
      </c>
      <c r="B10" s="91" t="s">
        <v>78</v>
      </c>
    </row>
    <row r="11" spans="1:2" ht="31.8">
      <c r="A11" s="39" t="s">
        <v>116</v>
      </c>
      <c r="B11" s="91" t="s">
        <v>115</v>
      </c>
    </row>
  </sheetData>
  <hyperlinks>
    <hyperlink ref="A4:B4" location="GOV.BUD!A1" display="GOV.BUD!A1" xr:uid="{1038B88C-FF0D-42B9-9B89-7DF381BE7F93}"/>
    <hyperlink ref="A6:B6" location="REV!A1" display="الإيرادات" xr:uid="{912DF631-6126-44B5-A3BA-880E4FC36806}"/>
    <hyperlink ref="A7:B7" location="EXP!A1" display="المصروفات" xr:uid="{281AC4D2-828B-4FF4-9373-AAC915AA8EF4}"/>
    <hyperlink ref="A8:B8" location="DEFICIT!A1" display="تمويل العجز" xr:uid="{D8DC9126-C1F6-48F9-A5D1-54BD0AF24DC9}"/>
    <hyperlink ref="A5" location="'Summary '!A1" display="'Summary '!A1" xr:uid="{9EC19304-7887-4493-A093-7766E01654AE}"/>
    <hyperlink ref="A6" location="'Revenues '!A1" display="الإيرادات" xr:uid="{CD34EC19-C7EB-4EF9-B814-8080148626B9}"/>
    <hyperlink ref="A7" location="'Expenditures '!A1" display="المصروفات" xr:uid="{10B5F434-974A-4A49-AA2F-A75A0B170D17}"/>
    <hyperlink ref="B5" location="'Summary '!A1" display="Summary of Q1 Performance" xr:uid="{7C4376DD-CEAA-4F60-8EC4-0A0F6FA27546}"/>
    <hyperlink ref="B6" location="'Revenues '!A1" display="Revenues" xr:uid="{EE781F84-C2EE-420F-9094-ADC61DBE4A63}"/>
    <hyperlink ref="B7" location="'Expenditures '!A1" display="Expenditures" xr:uid="{C956C01C-46BE-4C7E-BEAD-CFFFD4575AD1}"/>
    <hyperlink ref="A11" location="'Appendix '!A1" display="ملحق تعريف البنود" xr:uid="{FD4E5184-3FAD-4502-94A6-7D97B1E7D9A0}"/>
    <hyperlink ref="B11" location="'Appendix '!A1" display="Appendix on the Definition " xr:uid="{9900A426-AF43-4761-BDF6-63D1B6ECA23D}"/>
    <hyperlink ref="A3" location="INTRODUCTION!A1" display="مقدمة" xr:uid="{F728AE8E-4E09-46EC-BD50-279811C6DF8B}"/>
    <hyperlink ref="B3" location="INTRODUCTION!A1" display="INTRODUCTION" xr:uid="{505731AA-4A11-4D60-A14E-8CB09BFC28A2}"/>
    <hyperlink ref="A9:B9" location="Gov.Reserve!A1" display="Gov.Reserve!A1" xr:uid="{E33CE09D-F2B9-4351-B4AD-D55BDD6AE779}"/>
    <hyperlink ref="A10:B10" location="DEBT!A1" display="الدين العام" xr:uid="{B17A4DE3-65E4-416D-AB62-70B87EBD176C}"/>
    <hyperlink ref="A4" location="'GOV.BUD '!A1" display="'GOV.BUD '!A1" xr:uid="{C9E7324F-3E3F-453A-938C-11B75CD8006B}"/>
    <hyperlink ref="A8" location="'Deficit '!A1" display="التمويل" xr:uid="{41B55812-3589-4052-A05E-D492307728B6}"/>
    <hyperlink ref="A9" location="'Gov.Reserve '!A1" display="'Gov.Reserve '!A1" xr:uid="{A6E9F714-8861-46B2-8A03-1FC842EA4A10}"/>
    <hyperlink ref="A10" location="'Debt '!A1" display="الدين العام" xr:uid="{3442C6FA-010D-4B33-8A18-644ABEB63D1C}"/>
    <hyperlink ref="B4" location="'GOV.BUD '!A1" display="'GOV.BUD '!A1" xr:uid="{B34A4E78-ADF9-4844-88CB-532F3A7F1A25}"/>
    <hyperlink ref="B8" location="'Deficit '!A1" display="Financing" xr:uid="{87E7340D-A5CA-44C7-B9E1-E24E36534D46}"/>
    <hyperlink ref="B9" location="'Gov.Reserve '!A1" display="'Gov.Reserve '!A1" xr:uid="{EE29F24A-6ECB-4E31-AE77-B51909566B1D}"/>
    <hyperlink ref="B10" location="'Debt '!A1" display="Public Debt" xr:uid="{670960BC-5602-4A15-BB0C-A5258296E581}"/>
  </hyperlink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43A7-A576-447D-BEAB-2A5662133F3B}">
  <dimension ref="A1:E10"/>
  <sheetViews>
    <sheetView showGridLines="0" rightToLeft="1" topLeftCell="A4" zoomScale="90" zoomScaleNormal="90" workbookViewId="0">
      <selection activeCell="C10" sqref="C10"/>
    </sheetView>
  </sheetViews>
  <sheetFormatPr defaultRowHeight="13.8"/>
  <cols>
    <col min="1" max="1" width="41" customWidth="1"/>
    <col min="2" max="5" width="23.5" customWidth="1"/>
  </cols>
  <sheetData>
    <row r="1" spans="1:5" ht="96" customHeight="1"/>
    <row r="2" spans="1:5" ht="30.75" customHeight="1">
      <c r="A2" s="102" t="s">
        <v>156</v>
      </c>
      <c r="B2" s="72"/>
      <c r="C2" s="72"/>
      <c r="D2" s="72"/>
      <c r="E2" s="67" t="s">
        <v>243</v>
      </c>
    </row>
    <row r="3" spans="1:5" ht="31.2">
      <c r="A3" s="103" t="s">
        <v>223</v>
      </c>
    </row>
    <row r="4" spans="1:5" ht="24.6">
      <c r="A4" s="24" t="s">
        <v>40</v>
      </c>
      <c r="E4" s="6" t="s">
        <v>6</v>
      </c>
    </row>
    <row r="5" spans="1:5" ht="68.25" customHeight="1">
      <c r="A5" s="170" t="s">
        <v>0</v>
      </c>
      <c r="B5" s="5" t="s">
        <v>202</v>
      </c>
      <c r="C5" s="5" t="s">
        <v>224</v>
      </c>
      <c r="D5" s="5" t="s">
        <v>225</v>
      </c>
      <c r="E5" s="170" t="s">
        <v>5</v>
      </c>
    </row>
    <row r="6" spans="1:5" ht="97.5" customHeight="1">
      <c r="A6" s="170"/>
      <c r="B6" s="7" t="s">
        <v>196</v>
      </c>
      <c r="C6" s="7" t="s">
        <v>226</v>
      </c>
      <c r="D6" s="7" t="s">
        <v>227</v>
      </c>
      <c r="E6" s="170"/>
    </row>
    <row r="7" spans="1:5" ht="27.6">
      <c r="A7" s="3" t="s">
        <v>1</v>
      </c>
      <c r="B7" s="144">
        <v>1172000</v>
      </c>
      <c r="C7" s="144">
        <v>1259095</v>
      </c>
      <c r="D7" s="144">
        <v>1183999.8572320135</v>
      </c>
      <c r="E7" s="4" t="s">
        <v>3</v>
      </c>
    </row>
    <row r="8" spans="1:5" ht="27.6">
      <c r="A8" s="1" t="s">
        <v>2</v>
      </c>
      <c r="B8" s="148">
        <v>1251000</v>
      </c>
      <c r="C8" s="148">
        <v>1374720</v>
      </c>
      <c r="D8" s="148">
        <v>1285000</v>
      </c>
      <c r="E8" s="2" t="s">
        <v>4</v>
      </c>
    </row>
    <row r="9" spans="1:5" ht="28.2" thickBot="1">
      <c r="A9" s="122" t="s">
        <v>164</v>
      </c>
      <c r="B9" s="53">
        <f>B7-B8</f>
        <v>-79000</v>
      </c>
      <c r="C9" s="53">
        <v>-115625</v>
      </c>
      <c r="D9" s="53">
        <v>-101000.14276798652</v>
      </c>
      <c r="E9" s="121" t="s">
        <v>169</v>
      </c>
    </row>
    <row r="10" spans="1:5">
      <c r="B10" s="150"/>
    </row>
  </sheetData>
  <mergeCells count="2">
    <mergeCell ref="E5:E6"/>
    <mergeCell ref="A5:A6"/>
  </mergeCells>
  <conditionalFormatting sqref="D9">
    <cfRule type="cellIs" dxfId="3" priority="5" operator="lessThan">
      <formula>0</formula>
    </cfRule>
  </conditionalFormatting>
  <conditionalFormatting sqref="B9">
    <cfRule type="cellIs" dxfId="2" priority="2" operator="lessThan">
      <formula>0</formula>
    </cfRule>
  </conditionalFormatting>
  <conditionalFormatting sqref="C9">
    <cfRule type="cellIs" dxfId="1" priority="1" operator="lessThan">
      <formula>0</formula>
    </cfRule>
  </conditionalFormatting>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B9666-8F33-4ACE-98C9-20602D44A1C2}">
  <dimension ref="A10:AF74"/>
  <sheetViews>
    <sheetView showGridLines="0" showRowColHeaders="0" rightToLeft="1" topLeftCell="A4" zoomScale="56" zoomScaleNormal="88" workbookViewId="0">
      <selection activeCell="V36" sqref="V36"/>
    </sheetView>
  </sheetViews>
  <sheetFormatPr defaultRowHeight="13.8"/>
  <cols>
    <col min="6" max="6" width="13" customWidth="1"/>
    <col min="17" max="17" width="12.3984375" customWidth="1"/>
    <col min="23" max="23" width="9.5" bestFit="1" customWidth="1"/>
  </cols>
  <sheetData>
    <row r="10" spans="1:23" s="72" customFormat="1" ht="37.799999999999997">
      <c r="A10" s="71" t="s">
        <v>94</v>
      </c>
      <c r="O10" s="79"/>
      <c r="P10" s="79"/>
      <c r="Q10" s="80" t="s">
        <v>166</v>
      </c>
    </row>
    <row r="11" spans="1:23" s="72" customFormat="1" ht="37.799999999999997">
      <c r="A11" s="81" t="s">
        <v>236</v>
      </c>
      <c r="N11" s="82"/>
      <c r="Q11" s="83" t="s">
        <v>237</v>
      </c>
    </row>
    <row r="12" spans="1:23" ht="24.6">
      <c r="A12" s="24" t="s">
        <v>40</v>
      </c>
      <c r="Q12" s="6" t="s">
        <v>6</v>
      </c>
    </row>
    <row r="16" spans="1:23">
      <c r="L16" s="54"/>
      <c r="M16" s="54"/>
      <c r="N16" s="54"/>
      <c r="O16" s="54"/>
      <c r="P16" s="54"/>
      <c r="Q16" s="54"/>
      <c r="R16" s="54"/>
      <c r="S16" s="54"/>
      <c r="W16" s="114"/>
    </row>
    <row r="17" spans="12:23">
      <c r="L17" s="54"/>
      <c r="M17" s="54"/>
      <c r="N17" s="54"/>
      <c r="O17" s="54"/>
      <c r="P17" s="54"/>
      <c r="Q17" s="54"/>
      <c r="R17" s="54"/>
      <c r="S17" s="54"/>
      <c r="W17" s="114"/>
    </row>
    <row r="18" spans="12:23">
      <c r="L18" s="54"/>
      <c r="M18" s="54"/>
      <c r="N18" s="54"/>
      <c r="O18" s="55"/>
      <c r="P18" s="55"/>
      <c r="Q18" s="55"/>
      <c r="R18" s="55"/>
      <c r="S18" s="55"/>
      <c r="U18" s="135"/>
      <c r="W18" s="114"/>
    </row>
    <row r="19" spans="12:23">
      <c r="L19" s="54"/>
      <c r="M19" s="54"/>
      <c r="N19" s="54"/>
      <c r="O19" s="55"/>
      <c r="R19" s="55"/>
      <c r="S19" s="55"/>
      <c r="U19" s="135"/>
    </row>
    <row r="20" spans="12:23">
      <c r="L20" s="54"/>
      <c r="M20" s="54"/>
      <c r="N20" s="54"/>
      <c r="O20" s="55"/>
      <c r="R20" s="55"/>
      <c r="S20" s="55"/>
      <c r="U20" s="135"/>
    </row>
    <row r="21" spans="12:23">
      <c r="L21" s="54"/>
      <c r="M21" s="54"/>
      <c r="N21" s="54"/>
      <c r="O21" s="55"/>
      <c r="R21" s="55"/>
      <c r="S21" s="55"/>
    </row>
    <row r="22" spans="12:23">
      <c r="L22" s="54"/>
      <c r="M22" s="54"/>
      <c r="N22" s="54"/>
      <c r="O22" s="55"/>
      <c r="R22" s="55"/>
      <c r="S22" s="55"/>
    </row>
    <row r="23" spans="12:23">
      <c r="L23" s="54"/>
      <c r="M23" s="54"/>
      <c r="N23" s="54"/>
      <c r="O23" s="55"/>
      <c r="R23" s="55"/>
      <c r="S23" s="55"/>
    </row>
    <row r="24" spans="12:23">
      <c r="L24" s="54"/>
      <c r="M24" s="54"/>
      <c r="N24" s="54"/>
      <c r="O24" s="55"/>
      <c r="R24" s="55"/>
      <c r="S24" s="55"/>
    </row>
    <row r="25" spans="12:23">
      <c r="L25" s="54"/>
      <c r="M25" s="54"/>
      <c r="N25" s="54"/>
      <c r="O25" s="55"/>
      <c r="P25" s="55"/>
      <c r="Q25" s="55"/>
      <c r="R25" s="55"/>
      <c r="S25" s="55"/>
    </row>
    <row r="26" spans="12:23">
      <c r="L26" s="54"/>
      <c r="M26" s="54"/>
      <c r="N26" s="54"/>
      <c r="O26" s="54"/>
      <c r="P26" s="54"/>
      <c r="Q26" s="54"/>
      <c r="R26" s="54"/>
      <c r="S26" s="54"/>
    </row>
    <row r="37" spans="1:32" ht="27.6">
      <c r="A37" s="48" t="s">
        <v>238</v>
      </c>
      <c r="O37" s="49" t="s">
        <v>230</v>
      </c>
    </row>
    <row r="41" spans="1:32" ht="37.799999999999997">
      <c r="A41" s="81"/>
      <c r="AF41" s="83"/>
    </row>
    <row r="42" spans="1:32" ht="37.799999999999997">
      <c r="A42" s="71"/>
      <c r="M42" s="73"/>
      <c r="R42" s="71"/>
      <c r="AF42" s="73"/>
    </row>
    <row r="43" spans="1:32" ht="37.200000000000003">
      <c r="A43" s="74"/>
      <c r="R43" s="74"/>
    </row>
    <row r="44" spans="1:32" ht="24.6">
      <c r="A44" s="24"/>
      <c r="M44" s="6"/>
      <c r="R44" s="24"/>
      <c r="AF44" s="6"/>
    </row>
    <row r="74" spans="1:15" ht="27.6">
      <c r="A74" s="48"/>
      <c r="O74" s="49"/>
    </row>
  </sheetData>
  <conditionalFormatting sqref="U20">
    <cfRule type="cellIs" dxfId="0" priority="1" operator="lessThan">
      <formula>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CD286-9552-417B-BE7E-5BF33E361F52}">
  <dimension ref="A1:F33"/>
  <sheetViews>
    <sheetView showGridLines="0" showRowColHeaders="0" rightToLeft="1" topLeftCell="A21" zoomScale="90" zoomScaleNormal="90" workbookViewId="0">
      <selection activeCell="A30" sqref="A30"/>
    </sheetView>
  </sheetViews>
  <sheetFormatPr defaultRowHeight="13.8"/>
  <cols>
    <col min="1" max="1" width="64.59765625" customWidth="1"/>
    <col min="2" max="2" width="19.5" customWidth="1"/>
    <col min="3" max="3" width="39.3984375" customWidth="1"/>
    <col min="4" max="4" width="62.5" customWidth="1"/>
    <col min="5" max="5" width="45.3984375" style="9" customWidth="1"/>
  </cols>
  <sheetData>
    <row r="1" spans="1:6" ht="96" customHeight="1"/>
    <row r="2" spans="1:6" ht="37.799999999999997">
      <c r="A2" s="69" t="s">
        <v>7</v>
      </c>
      <c r="B2" s="69"/>
      <c r="C2" s="70"/>
      <c r="D2" s="69" t="s">
        <v>41</v>
      </c>
    </row>
    <row r="3" spans="1:6" ht="37.799999999999997">
      <c r="A3" s="71" t="s">
        <v>239</v>
      </c>
      <c r="B3" s="71"/>
      <c r="C3" s="72"/>
      <c r="D3" s="162" t="s">
        <v>256</v>
      </c>
    </row>
    <row r="4" spans="1:6" ht="24.6">
      <c r="A4" s="24" t="s">
        <v>40</v>
      </c>
      <c r="D4" s="6" t="s">
        <v>6</v>
      </c>
      <c r="E4"/>
    </row>
    <row r="5" spans="1:6" ht="20.100000000000001" customHeight="1">
      <c r="A5" s="177" t="s">
        <v>39</v>
      </c>
      <c r="B5" s="172" t="s">
        <v>95</v>
      </c>
      <c r="C5" s="172"/>
      <c r="D5" s="171" t="s">
        <v>8</v>
      </c>
    </row>
    <row r="6" spans="1:6" s="46" customFormat="1" ht="20.100000000000001" customHeight="1">
      <c r="A6" s="177"/>
      <c r="B6" s="172">
        <v>2025</v>
      </c>
      <c r="C6" s="172"/>
      <c r="D6" s="171"/>
      <c r="E6" s="9"/>
      <c r="F6"/>
    </row>
    <row r="7" spans="1:6" s="46" customFormat="1" ht="27.6">
      <c r="A7" s="3" t="s">
        <v>21</v>
      </c>
      <c r="B7" s="173">
        <v>149809.66592577999</v>
      </c>
      <c r="C7" s="173"/>
      <c r="D7" s="4" t="s">
        <v>25</v>
      </c>
      <c r="E7" s="154"/>
      <c r="F7"/>
    </row>
    <row r="8" spans="1:6" s="46" customFormat="1" ht="27" customHeight="1">
      <c r="A8" s="25" t="s">
        <v>114</v>
      </c>
      <c r="B8" s="174">
        <v>6697.9431882099998</v>
      </c>
      <c r="C8" s="174"/>
      <c r="D8" s="26" t="s">
        <v>157</v>
      </c>
      <c r="E8" s="154"/>
      <c r="F8"/>
    </row>
    <row r="9" spans="1:6" s="46" customFormat="1" ht="27" customHeight="1">
      <c r="A9" s="25" t="s">
        <v>91</v>
      </c>
      <c r="B9" s="174">
        <v>71560.951450960012</v>
      </c>
      <c r="C9" s="174"/>
      <c r="D9" s="26" t="s">
        <v>140</v>
      </c>
      <c r="E9" s="154"/>
      <c r="F9"/>
    </row>
    <row r="10" spans="1:6" s="46" customFormat="1" ht="27" customHeight="1">
      <c r="A10" s="25" t="s">
        <v>92</v>
      </c>
      <c r="B10" s="174">
        <v>5558.4093444999999</v>
      </c>
      <c r="C10" s="174"/>
      <c r="D10" s="26" t="s">
        <v>158</v>
      </c>
      <c r="E10" s="154"/>
      <c r="F10"/>
    </row>
    <row r="11" spans="1:6" s="46" customFormat="1" ht="27" customHeight="1">
      <c r="A11" s="25" t="s">
        <v>93</v>
      </c>
      <c r="B11" s="174">
        <v>4582.8168988300004</v>
      </c>
      <c r="C11" s="174"/>
      <c r="D11" s="26" t="s">
        <v>144</v>
      </c>
      <c r="E11" s="154"/>
      <c r="F11"/>
    </row>
    <row r="12" spans="1:6" s="46" customFormat="1" ht="27.75" customHeight="1">
      <c r="A12" s="25" t="s">
        <v>22</v>
      </c>
      <c r="B12" s="174">
        <v>25405.8514655</v>
      </c>
      <c r="C12" s="174"/>
      <c r="D12" s="26" t="s">
        <v>26</v>
      </c>
      <c r="E12" s="154"/>
      <c r="F12"/>
    </row>
    <row r="13" spans="1:6" s="46" customFormat="1" ht="27.6">
      <c r="A13" s="15" t="s">
        <v>23</v>
      </c>
      <c r="B13" s="178">
        <v>113805.97234800001</v>
      </c>
      <c r="C13" s="178"/>
      <c r="D13" s="16" t="s">
        <v>27</v>
      </c>
      <c r="E13" s="154"/>
      <c r="F13"/>
    </row>
    <row r="14" spans="1:6" s="46" customFormat="1" ht="27.6">
      <c r="A14" s="13" t="s">
        <v>89</v>
      </c>
      <c r="B14" s="179">
        <v>263615.63827378</v>
      </c>
      <c r="C14" s="179"/>
      <c r="D14" s="14" t="s">
        <v>28</v>
      </c>
      <c r="E14" s="9"/>
      <c r="F14"/>
    </row>
    <row r="15" spans="1:6" ht="27.6">
      <c r="A15" s="11"/>
      <c r="B15" s="11"/>
      <c r="E15" s="10"/>
    </row>
    <row r="16" spans="1:6" ht="27.6">
      <c r="A16" s="11"/>
      <c r="B16" s="11"/>
      <c r="E16" s="10"/>
    </row>
    <row r="17" spans="1:6" ht="37.799999999999997">
      <c r="A17" s="71" t="s">
        <v>240</v>
      </c>
      <c r="B17" s="71"/>
      <c r="C17" s="72"/>
      <c r="D17" s="72"/>
      <c r="E17" s="162" t="s">
        <v>257</v>
      </c>
    </row>
    <row r="18" spans="1:6" ht="18.75" customHeight="1">
      <c r="A18" s="74" t="s">
        <v>108</v>
      </c>
      <c r="B18" s="74"/>
      <c r="C18" s="72"/>
      <c r="D18" s="72"/>
      <c r="E18" s="75"/>
    </row>
    <row r="19" spans="1:6" ht="24.6">
      <c r="A19" s="24" t="s">
        <v>40</v>
      </c>
      <c r="B19" s="24"/>
      <c r="E19" s="6" t="s">
        <v>6</v>
      </c>
    </row>
    <row r="20" spans="1:6" ht="31.8">
      <c r="A20" s="171" t="s">
        <v>39</v>
      </c>
      <c r="B20" s="143" t="s">
        <v>111</v>
      </c>
      <c r="C20" s="78" t="s">
        <v>95</v>
      </c>
      <c r="D20" s="78" t="s">
        <v>95</v>
      </c>
      <c r="E20" s="171" t="s">
        <v>8</v>
      </c>
    </row>
    <row r="21" spans="1:6" ht="31.8">
      <c r="A21" s="171"/>
      <c r="B21" s="143" t="s">
        <v>110</v>
      </c>
      <c r="C21" s="78">
        <v>2025</v>
      </c>
      <c r="D21" s="78">
        <v>2024</v>
      </c>
      <c r="E21" s="171"/>
    </row>
    <row r="22" spans="1:6" ht="27.6">
      <c r="A22" s="3" t="s">
        <v>21</v>
      </c>
      <c r="B22" s="57">
        <f t="shared" ref="B22:B29" si="0">C22/D22-1</f>
        <v>-0.17651527771478681</v>
      </c>
      <c r="C22" s="144">
        <v>149809.66592577999</v>
      </c>
      <c r="D22" s="144">
        <v>181921.60931662499</v>
      </c>
      <c r="E22" s="4" t="s">
        <v>25</v>
      </c>
      <c r="F22" s="123"/>
    </row>
    <row r="23" spans="1:6" ht="27.6">
      <c r="A23" s="25" t="s">
        <v>90</v>
      </c>
      <c r="B23" s="57">
        <f t="shared" si="0"/>
        <v>2.3405354907287013E-2</v>
      </c>
      <c r="C23" s="153">
        <v>6697.9431882099998</v>
      </c>
      <c r="D23" s="145">
        <v>6544.7607403000002</v>
      </c>
      <c r="E23" s="26" t="s">
        <v>157</v>
      </c>
      <c r="F23" s="123"/>
    </row>
    <row r="24" spans="1:6" ht="27.6">
      <c r="A24" s="25" t="s">
        <v>91</v>
      </c>
      <c r="B24" s="57">
        <f t="shared" si="0"/>
        <v>2.3718320885219191E-2</v>
      </c>
      <c r="C24" s="153">
        <v>71560.951450960012</v>
      </c>
      <c r="D24" s="145">
        <v>69902.970368919996</v>
      </c>
      <c r="E24" s="26" t="s">
        <v>140</v>
      </c>
      <c r="F24" s="123"/>
    </row>
    <row r="25" spans="1:6" ht="27.6">
      <c r="A25" s="25" t="s">
        <v>92</v>
      </c>
      <c r="B25" s="57">
        <f t="shared" si="0"/>
        <v>-7.8738826008523777E-2</v>
      </c>
      <c r="C25" s="153">
        <v>5558.4093444999999</v>
      </c>
      <c r="D25" s="145">
        <v>6033.4783462299993</v>
      </c>
      <c r="E25" s="26" t="s">
        <v>158</v>
      </c>
      <c r="F25" s="123"/>
    </row>
    <row r="26" spans="1:6" ht="27.6">
      <c r="A26" s="25" t="s">
        <v>93</v>
      </c>
      <c r="B26" s="58">
        <f t="shared" si="0"/>
        <v>0.24202040372755329</v>
      </c>
      <c r="C26" s="153">
        <v>4582.8168988300004</v>
      </c>
      <c r="D26" s="145">
        <v>3689.8080619899997</v>
      </c>
      <c r="E26" s="26" t="s">
        <v>144</v>
      </c>
      <c r="F26" s="123"/>
    </row>
    <row r="27" spans="1:6" ht="27.6">
      <c r="A27" s="25" t="s">
        <v>22</v>
      </c>
      <c r="B27" s="155">
        <f t="shared" si="0"/>
        <v>2.5695595168850893E-3</v>
      </c>
      <c r="C27" s="156">
        <f>B12</f>
        <v>25405.8514655</v>
      </c>
      <c r="D27" s="145">
        <v>25340.736933747008</v>
      </c>
      <c r="E27" s="26" t="s">
        <v>26</v>
      </c>
      <c r="F27" s="123"/>
    </row>
    <row r="28" spans="1:6" ht="27.6">
      <c r="A28" s="15" t="s">
        <v>23</v>
      </c>
      <c r="B28" s="59">
        <f t="shared" si="0"/>
        <v>2.057377635303248E-2</v>
      </c>
      <c r="C28" s="156">
        <f>B13</f>
        <v>113805.97234800001</v>
      </c>
      <c r="D28" s="146">
        <v>111511.75445118701</v>
      </c>
      <c r="E28" s="16" t="s">
        <v>27</v>
      </c>
      <c r="F28" s="123"/>
    </row>
    <row r="29" spans="1:6" ht="27.6">
      <c r="A29" s="13" t="s">
        <v>24</v>
      </c>
      <c r="B29" s="60">
        <f t="shared" si="0"/>
        <v>-0.10161668431687321</v>
      </c>
      <c r="C29" s="157">
        <f>B14</f>
        <v>263615.63827378</v>
      </c>
      <c r="D29" s="147">
        <v>293433.36376781197</v>
      </c>
      <c r="E29" s="14" t="s">
        <v>28</v>
      </c>
      <c r="F29" s="123"/>
    </row>
    <row r="30" spans="1:6" ht="27.6">
      <c r="A30" s="11"/>
      <c r="B30" s="11"/>
      <c r="E30" s="10"/>
    </row>
    <row r="31" spans="1:6" ht="27.6">
      <c r="A31" s="11" t="s">
        <v>20</v>
      </c>
      <c r="B31" s="11"/>
      <c r="E31" s="10" t="s">
        <v>9</v>
      </c>
    </row>
    <row r="32" spans="1:6" ht="27.6">
      <c r="A32" s="11"/>
      <c r="B32" s="11"/>
      <c r="E32" s="10"/>
    </row>
    <row r="33" spans="1:5" ht="27.6">
      <c r="A33" s="48" t="s">
        <v>241</v>
      </c>
      <c r="E33" s="65" t="s">
        <v>230</v>
      </c>
    </row>
  </sheetData>
  <mergeCells count="14">
    <mergeCell ref="A20:A21"/>
    <mergeCell ref="E20:E21"/>
    <mergeCell ref="B5:C5"/>
    <mergeCell ref="B6:C6"/>
    <mergeCell ref="B7:C7"/>
    <mergeCell ref="B8:C8"/>
    <mergeCell ref="B9:C9"/>
    <mergeCell ref="B10:C10"/>
    <mergeCell ref="B11:C11"/>
    <mergeCell ref="B12:C12"/>
    <mergeCell ref="B13:C13"/>
    <mergeCell ref="B14:C14"/>
    <mergeCell ref="A5:A6"/>
    <mergeCell ref="D5:D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T.CONTENT</vt:lpstr>
      <vt:lpstr>INTRODUCTION</vt:lpstr>
      <vt:lpstr>GOV.BUD</vt:lpstr>
      <vt:lpstr>Summary</vt:lpstr>
      <vt:lpstr>Revenues</vt:lpstr>
      <vt:lpstr>T.CONTENT </vt:lpstr>
      <vt:lpstr>GOV.BUD </vt:lpstr>
      <vt:lpstr>Summary </vt:lpstr>
      <vt:lpstr>Revenues </vt:lpstr>
      <vt:lpstr>Expenditures </vt:lpstr>
      <vt:lpstr>Deficit </vt:lpstr>
      <vt:lpstr>Gov.Reserve </vt:lpstr>
      <vt:lpstr>Debt </vt:lpstr>
      <vt:lpstr>Appendix </vt:lpstr>
      <vt:lpstr>Deficit</vt:lpstr>
      <vt:lpstr>Gov.Reserve</vt:lpstr>
      <vt:lpstr>Debt</vt:lpstr>
      <vt:lpstr>Expenditures</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2025-05-02T16:10:56Z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ew0KICAiZG9jSUQiOiAiODE3NWYxYWYtZWFlMy00YmVmLWJjYTctZmM4OTdmODM4NThhIg0KfQ==</vt:lpwstr>
  </property>
  <property fmtid="{D5CDD505-2E9C-101B-9397-08002B2CF9AE}" pid="3" name="GVData0">
    <vt:lpwstr>(end)</vt:lpwstr>
  </property>
</Properties>
</file>