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4A090693-483F-4E4F-BB99-183C1EE6A35E}" xr6:coauthVersionLast="47" xr6:coauthVersionMax="47" xr10:uidLastSave="{00000000-0000-0000-0000-000000000000}"/>
  <bookViews>
    <workbookView xWindow="28680" yWindow="-120" windowWidth="29040" windowHeight="17640" xr2:uid="{00000000-000D-0000-FFFF-FFFF00000000}"/>
  </bookViews>
  <sheets>
    <sheet name="T.CONTENT" sheetId="7" r:id="rId1"/>
    <sheet name="INTRODUCTION" sheetId="14" state="hidden" r:id="rId2"/>
    <sheet name="GOV.BUD" sheetId="2" r:id="rId3"/>
    <sheet name="Summary" sheetId="21" r:id="rId4"/>
    <sheet name="Revenues" sheetId="17" r:id="rId5"/>
    <sheet name="Expenditures " sheetId="20" r:id="rId6"/>
    <sheet name="Deficit" sheetId="22" r:id="rId7"/>
    <sheet name="Gov.Reserve" sheetId="15" r:id="rId8"/>
    <sheet name="Debt" sheetId="19" r:id="rId9"/>
    <sheet name="Expenditures" sheetId="5" state="hidden" r:id="rId10"/>
    <sheet name="Appendix" sheetId="13" r:id="rId11"/>
  </sheets>
  <externalReferences>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7" i="20" l="1"/>
  <c r="E67" i="20"/>
  <c r="B24" i="20"/>
  <c r="C32" i="20"/>
  <c r="D32" i="20"/>
  <c r="B7" i="20"/>
  <c r="C15" i="20"/>
  <c r="D15" i="20"/>
  <c r="B67" i="20"/>
  <c r="F66" i="20"/>
  <c r="D66" i="20"/>
  <c r="F65" i="20"/>
  <c r="D65" i="20"/>
  <c r="F64" i="20"/>
  <c r="D64" i="20"/>
  <c r="F63" i="20"/>
  <c r="D63" i="20"/>
  <c r="F62" i="20"/>
  <c r="D62" i="20"/>
  <c r="F61" i="20"/>
  <c r="D61" i="20"/>
  <c r="F60" i="20"/>
  <c r="D60" i="20"/>
  <c r="F59" i="20"/>
  <c r="D59" i="20"/>
  <c r="F58" i="20"/>
  <c r="D58" i="20"/>
  <c r="D49" i="20"/>
  <c r="C49" i="20"/>
  <c r="B48" i="20"/>
  <c r="B47" i="20"/>
  <c r="B46" i="20"/>
  <c r="B45" i="20"/>
  <c r="B44" i="20"/>
  <c r="B43" i="20"/>
  <c r="B42" i="20"/>
  <c r="B41" i="20"/>
  <c r="B31" i="20"/>
  <c r="B30" i="20"/>
  <c r="B29" i="20"/>
  <c r="B28" i="20"/>
  <c r="B27" i="20"/>
  <c r="B26" i="20"/>
  <c r="B25" i="20"/>
  <c r="B14" i="20"/>
  <c r="B13" i="20"/>
  <c r="B12" i="20"/>
  <c r="B11" i="20"/>
  <c r="B10" i="20"/>
  <c r="B9" i="20"/>
  <c r="B8" i="20"/>
  <c r="C22" i="17"/>
  <c r="C23" i="17"/>
  <c r="C24" i="17"/>
  <c r="C25" i="17"/>
  <c r="C26" i="17"/>
  <c r="C27" i="17"/>
  <c r="C28" i="17"/>
  <c r="C29" i="17"/>
  <c r="B15" i="20" l="1"/>
  <c r="B32" i="20"/>
  <c r="D67" i="20"/>
  <c r="B49" i="20"/>
  <c r="F67" i="20"/>
  <c r="B9" i="2"/>
  <c r="C9" i="2"/>
  <c r="D9" i="2"/>
  <c r="B14" i="5"/>
  <c r="B15" i="5" s="1"/>
</calcChain>
</file>

<file path=xl/sharedStrings.xml><?xml version="1.0" encoding="utf-8"?>
<sst xmlns="http://schemas.openxmlformats.org/spreadsheetml/2006/main" count="534" uniqueCount="254">
  <si>
    <t>البيان</t>
  </si>
  <si>
    <t>إجمالي الإيرادات</t>
  </si>
  <si>
    <t>إجمالي المصروفات</t>
  </si>
  <si>
    <t>Total Revenues</t>
  </si>
  <si>
    <t>Total Expenditures</t>
  </si>
  <si>
    <t>Items</t>
  </si>
  <si>
    <t xml:space="preserve"> (SAR Million)</t>
  </si>
  <si>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</si>
  <si>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</si>
  <si>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</si>
  <si>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</si>
  <si>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</si>
  <si>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</si>
  <si>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</si>
  <si>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</si>
  <si>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</si>
  <si>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</si>
  <si>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</si>
  <si>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</si>
  <si>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</si>
  <si>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</si>
  <si>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</si>
  <si>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</si>
  <si>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</si>
  <si>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</si>
  <si>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</si>
  <si>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</si>
  <si>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</si>
  <si>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</si>
  <si>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</si>
  <si>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</si>
  <si>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</si>
  <si>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</si>
  <si>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</si>
  <si>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</si>
  <si>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</si>
  <si>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</si>
  <si>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</si>
  <si>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</si>
  <si>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</si>
  <si>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</si>
  <si>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</si>
  <si>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</si>
  <si>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</si>
  <si>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</si>
  <si>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</si>
  <si>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</si>
  <si>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</si>
  <si>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</si>
  <si>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</si>
  <si>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</si>
  <si>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</si>
  <si>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</si>
  <si>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</si>
  <si>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</si>
  <si>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</si>
  <si>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</si>
  <si>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</si>
  <si>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</si>
  <si>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</si>
  <si>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</si>
  <si>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</si>
  <si>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</si>
  <si>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</si>
  <si>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</si>
  <si>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</si>
  <si>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Government Reserves</t>
  </si>
  <si>
    <t>Total Financing</t>
  </si>
  <si>
    <t>من الاحتياطيات الحكومية</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</si>
  <si>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</si>
  <si>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</si>
  <si>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</si>
  <si>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</si>
  <si>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</si>
  <si>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</si>
  <si>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</si>
  <si>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</si>
  <si>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</si>
  <si>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</si>
  <si>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</si>
  <si>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</si>
  <si>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</si>
  <si>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</si>
  <si>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</si>
  <si>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</si>
  <si>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</si>
  <si>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</si>
  <si>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</si>
  <si>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</si>
  <si>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</si>
  <si>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</si>
  <si>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</si>
  <si>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</si>
  <si>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</si>
  <si>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</si>
  <si>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</si>
  <si>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</si>
  <si>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</si>
  <si>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</si>
  <si>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</si>
  <si>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</si>
  <si>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</si>
  <si>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</si>
  <si>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</si>
  <si>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نسبة التغير للمنصرف الفعلي حتى الربع الحالي مقارنة بالفترة المماثلة من العام السابق</t>
  </si>
  <si>
    <t>Change  %</t>
  </si>
  <si>
    <t>As % of total budget</t>
  </si>
  <si>
    <t>مقارنة بالفترة المماثلة من العام السابق</t>
  </si>
  <si>
    <t xml:space="preserve"> مقارنة بالفترة المماثلة من العام السابق</t>
  </si>
  <si>
    <t>المنصرف للربع الأول 2022م</t>
  </si>
  <si>
    <t>%</t>
  </si>
  <si>
    <t xml:space="preserve">Change </t>
  </si>
  <si>
    <t>Change</t>
  </si>
  <si>
    <r>
      <t xml:space="preserve">Non-financial Assets </t>
    </r>
    <r>
      <rPr>
        <sz val="12"/>
        <color rgb="FFA39D87"/>
        <rFont val="DIN Next LT Arabic"/>
        <family val="2"/>
      </rPr>
      <t>(CAPEX)</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</si>
  <si>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</si>
  <si>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</si>
  <si>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</si>
  <si>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</si>
  <si>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</si>
  <si>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</si>
  <si>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</si>
  <si>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</si>
  <si>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</si>
  <si>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</si>
  <si>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</si>
  <si>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</si>
  <si>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</si>
  <si>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</si>
  <si>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</si>
  <si>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</si>
  <si>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</si>
  <si>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</si>
  <si>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</si>
  <si>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</si>
  <si>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</si>
  <si>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</si>
  <si>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</si>
  <si>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</si>
  <si>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</si>
  <si>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</si>
  <si>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</si>
  <si>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</si>
  <si>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</si>
  <si>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</si>
  <si>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</si>
  <si>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</si>
  <si>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</si>
  <si>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</si>
  <si>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</si>
  <si>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</si>
  <si>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</si>
  <si>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</si>
  <si>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</si>
  <si>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</si>
  <si>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</si>
  <si>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</si>
  <si>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</si>
  <si>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</si>
  <si>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</si>
  <si>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</si>
  <si>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</si>
  <si>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</si>
  <si>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</si>
  <si>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فائض/(عجز) الفترة</t>
  </si>
  <si>
    <t>(الفائض/ (العجز</t>
  </si>
  <si>
    <t xml:space="preserve">This quarterly report is published by the Ministry of Finance (MoF) to provide detailed fiscal data covering performance during the specified quarter including revenues, expenditures, it’s funding sources and the change in public debt.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</si>
  <si>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r>
      <t xml:space="preserve">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وتسعى وزارة </t>
    </r>
    <r>
      <rPr>
        <sz val="10"/>
        <color theme="1" tint="0.34998626667073579"/>
        <rFont val="DIN Next LT Arabic"/>
        <family val="2"/>
      </rPr>
      <t>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t>
    </r>
    <r>
      <rPr>
        <sz val="10"/>
        <color rgb="FF575757"/>
        <rFont val="DIN Next LT Arabic"/>
        <family val="2"/>
      </rPr>
      <t xml:space="preserve"> الذي يُصدره صندوق النقد الدولي كتصنيف عالمي موحد. كما يتضمن التقرير قائمة بالمصطلحات وشروحاتها.</t>
    </r>
  </si>
  <si>
    <t>Spending Until Q1
2022</t>
  </si>
  <si>
    <t>Surplus/(Deficit)</t>
  </si>
  <si>
    <t xml:space="preserve">The Definition of revenues and Expenses </t>
  </si>
  <si>
    <t>as Outlined in IMF (GFSM 2014)</t>
  </si>
  <si>
    <t>التمويـــل</t>
  </si>
  <si>
    <t>Financing</t>
  </si>
  <si>
    <t>2023م</t>
  </si>
  <si>
    <t>Quarterly Budget Performance Report of FY 2023 Q1 (1444/1445 H)</t>
  </si>
  <si>
    <t>Actual expenditures in Q1 of FY 2023</t>
  </si>
  <si>
    <t xml:space="preserve">المصروفات الفعلية للربع الأول من السنة المالية 1444/ 1445هـ (2023م) </t>
  </si>
  <si>
    <t>Actual expenditures in Q1 of FY 2023 Vs. Q1 of FY 2022</t>
  </si>
  <si>
    <t>للربع الأول مـن السنة المالية 1444 /1445هـ (2023م) بالمقارنة مع العام السابق</t>
  </si>
  <si>
    <t>الميزانية المعتمدة 2023م</t>
  </si>
  <si>
    <t>Budget
2023</t>
  </si>
  <si>
    <t>المنصرف للربع الأول 2023م</t>
  </si>
  <si>
    <t>Spending Until Q1
2023</t>
  </si>
  <si>
    <r>
      <t xml:space="preserve">أداء الميزانية العامة للدولة للربع الأول من السنة المالية الحالية </t>
    </r>
    <r>
      <rPr>
        <sz val="11"/>
        <color rgb="FF898989"/>
        <rFont val="DIN Next LT Arabic"/>
        <family val="2"/>
      </rPr>
      <t xml:space="preserve">1444/ 1445هـ (2023م) </t>
    </r>
  </si>
  <si>
    <t xml:space="preserve">رصيد الاحتياطي العام للدولة والحساب الجاري </t>
  </si>
  <si>
    <t xml:space="preserve">Government Reserve and Current Account </t>
  </si>
  <si>
    <t>رصيد الاحتياطي العام للدولة</t>
  </si>
  <si>
    <t>Government Reserve</t>
  </si>
  <si>
    <t xml:space="preserve">الرصيد اخر الفترة </t>
  </si>
  <si>
    <r>
      <rPr>
        <b/>
        <sz val="12"/>
        <color rgb="FFB5A583"/>
        <rFont val="DIN Next LT Arabic"/>
        <family val="2"/>
      </rPr>
      <t>FY 2023</t>
    </r>
    <r>
      <rPr>
        <sz val="12"/>
        <color rgb="FF028992"/>
        <rFont val="DIN Next LT Arabic"/>
        <family val="2"/>
      </rPr>
      <t xml:space="preserve">
Budget</t>
    </r>
  </si>
  <si>
    <r>
      <t xml:space="preserve">الميزانيـــــة العامـــــة للدولــــــة
</t>
    </r>
    <r>
      <rPr>
        <sz val="14"/>
        <color rgb="FF817A65"/>
        <rFont val="DIN Next LT Arabic"/>
        <family val="2"/>
      </rPr>
      <t>للسنة المالية 1446/1445هـ (2024م)</t>
    </r>
  </si>
  <si>
    <r>
      <t xml:space="preserve">The Government Budget 
</t>
    </r>
    <r>
      <rPr>
        <sz val="14"/>
        <color rgb="FF817A65"/>
        <rFont val="DIN Next LT Arabic"/>
        <family val="2"/>
      </rPr>
      <t>For FY 2024</t>
    </r>
  </si>
  <si>
    <t>النتائج الفعلية لميزانية
السنة المالية 1445/1444هـ
(2023م)</t>
  </si>
  <si>
    <t>ميزانية
السنة المالية 1446/1445هـ
(2024م)</t>
  </si>
  <si>
    <t>للسنة المالية 1445/ 1446هـ (2024م)</t>
  </si>
  <si>
    <t>The Government Budget for FY 2024</t>
  </si>
  <si>
    <r>
      <rPr>
        <b/>
        <sz val="12"/>
        <color rgb="FFB5A583"/>
        <rFont val="DIN Next LT Arabic"/>
        <family val="2"/>
      </rPr>
      <t>FY 2023</t>
    </r>
    <r>
      <rPr>
        <sz val="12"/>
        <color rgb="FF028992"/>
        <rFont val="DIN Next LT Arabic"/>
        <family val="2"/>
      </rPr>
      <t xml:space="preserve">
Actual</t>
    </r>
  </si>
  <si>
    <r>
      <rPr>
        <b/>
        <sz val="12"/>
        <color rgb="FFB5A583"/>
        <rFont val="DIN Next LT Arabic"/>
        <family val="2"/>
      </rPr>
      <t>FY 2024</t>
    </r>
    <r>
      <rPr>
        <sz val="12"/>
        <color rgb="FF028992"/>
        <rFont val="DIN Next LT Arabic"/>
        <family val="2"/>
      </rPr>
      <t xml:space="preserve">
Budget</t>
    </r>
  </si>
  <si>
    <t>ميزانية
السنة المالية 1445/1444هـ
(2023م)</t>
  </si>
  <si>
    <t>Current Account of FY 2024</t>
  </si>
  <si>
    <t>الحساب الجاري للسنة المالية 2024م</t>
  </si>
  <si>
    <t>الميزانية المعتمدة 2024م</t>
  </si>
  <si>
    <t>Budget
2024</t>
  </si>
  <si>
    <t>-</t>
  </si>
  <si>
    <t xml:space="preserve">من الدين </t>
  </si>
  <si>
    <t xml:space="preserve">from Borrowing </t>
  </si>
  <si>
    <r>
      <t>Actual revenues in Q2 of FY</t>
    </r>
    <r>
      <rPr>
        <b/>
        <sz val="16"/>
        <color rgb="FF3BA97C"/>
        <rFont val="DIN Next LT Arabic"/>
        <family val="2"/>
      </rPr>
      <t xml:space="preserve"> 2024</t>
    </r>
  </si>
  <si>
    <t>Q2</t>
  </si>
  <si>
    <t>Summary of H1 Performance</t>
  </si>
  <si>
    <t>Actual performance in H1 of FY 2024</t>
  </si>
  <si>
    <t>النتائج الفعلية لأداء الميزانية للنصف الأول من السنة المالية 1446/1445هـ (2024م)</t>
  </si>
  <si>
    <t>Quarterly Budget Performance Report of FY 2024 Q2 (1445/1446 H)</t>
  </si>
  <si>
    <r>
      <t xml:space="preserve">أداء الميزانية العامة للدولة للربع الثاني من السنة المالية الحالية </t>
    </r>
    <r>
      <rPr>
        <sz val="11"/>
        <color rgb="FF898989"/>
        <rFont val="DIN Next LT Arabic"/>
        <family val="2"/>
      </rPr>
      <t xml:space="preserve">1445/ 1446هـ (2024م) </t>
    </r>
  </si>
  <si>
    <t>H1</t>
  </si>
  <si>
    <t>الإيرادات الفعلية للنصف الأول من السنة المالية 1446/1445هـ (2024م)</t>
  </si>
  <si>
    <t>Actual revenues in H1 of FY 2023 Vs. H1 of FY 2024</t>
  </si>
  <si>
    <t xml:space="preserve">أداء الميزانية العامة للدولة للربع الثاني من السنة المالية الحالية 1445/ 1446هـ (2024م) </t>
  </si>
  <si>
    <t>الإيرادات الفعلية للربع الثاني من السنة المالية 1445/ 1446هـ (2024م)</t>
  </si>
  <si>
    <t xml:space="preserve">أداء الميزانية العامة للدولة للربع الثاني من السنة المالية الحالية   1445/  1446هـ (2024م) </t>
  </si>
  <si>
    <t>Quarterly Budget Performance Report of FY 2024 Q2 (  1445/ 1446 H)</t>
  </si>
  <si>
    <t>Q2 2024</t>
  </si>
  <si>
    <t>Actual revenues in Q2 of FY 2024 Vs. Q2 of FY 2023</t>
  </si>
  <si>
    <t>Summary of Q2 Performance</t>
  </si>
  <si>
    <t>النتائج الفعلية لأداء الميزانية للربع الثاني من السنة المالية 1445/ 1446هـ (2024م)</t>
  </si>
  <si>
    <t>Actual performance in Q2 of FY 2024</t>
  </si>
  <si>
    <r>
      <t xml:space="preserve">أداء الميزانية العامة للدولة للربع الثاني من السنة المالية الحالية </t>
    </r>
    <r>
      <rPr>
        <sz val="11"/>
        <color rgb="FF898989"/>
        <rFont val="DIN Next LT Arabic"/>
        <family val="2"/>
      </rPr>
      <t>1445/ 1446هـ (2024م)</t>
    </r>
  </si>
  <si>
    <t xml:space="preserve">المصروفات الفعلية للنصف الأول من السنة المالية 1445/ 1446هـ (2024م) </t>
  </si>
  <si>
    <t>Actual expenditures in H1 of FY 2024</t>
  </si>
  <si>
    <t xml:space="preserve">المصروفات الفعلية للربع الثاني من السنة المالية 1445/ 1446هـ (2024م) </t>
  </si>
  <si>
    <t>Actual expenditures in Q2 of FY 2024 Vs. Q2 of FY 2023</t>
  </si>
  <si>
    <t>Actual expenditures in H1 of FY 2023 Vs. H1 of FY 2024</t>
  </si>
  <si>
    <r>
      <t xml:space="preserve">Non-financial Assets </t>
    </r>
    <r>
      <rPr>
        <sz val="10"/>
        <color rgb="FFA39D87"/>
        <rFont val="DIN Next LT Arabic"/>
        <family val="2"/>
      </rPr>
      <t>(CAPEX)</t>
    </r>
  </si>
  <si>
    <t>للنصف الأول مـن السنة المالية 1445 /1446هـ (2024م) بالمقارنة مع العام السابق</t>
  </si>
  <si>
    <t>Actual expenditures in H1 of FY 2024 Vs. H1 of FY 2023</t>
  </si>
  <si>
    <t>المنصرف للنصف الأول 2024م</t>
  </si>
  <si>
    <t>المنصرف للنصف الأول 2023م</t>
  </si>
  <si>
    <t>Spending Until H1
2024</t>
  </si>
  <si>
    <t>Spending Until H1
2023</t>
  </si>
  <si>
    <t>Q1 2024</t>
  </si>
  <si>
    <t>نتائج الفائض/(العجز) ومصادر التمويـــل للنصف الأول للسنة المالية 1445 / 1446هـ  (2024م)</t>
  </si>
  <si>
    <t>الدين العام حتى نهاية النصف الأول للسنة المالية   1445/  1446هـ (2024م)</t>
  </si>
  <si>
    <t>Public debt in H2 of FY 2024</t>
  </si>
  <si>
    <t>Budget Financing in H2 of FY 2024</t>
  </si>
  <si>
    <t>حتى نهاية النصف الأول من السنة المالية 1445/ 1446هـ (2024م)</t>
  </si>
  <si>
    <t>in H2 of FY 2024</t>
  </si>
  <si>
    <r>
      <t xml:space="preserve">الملخص التنفيذي لأداء الميزانيـــــة العامـــــة للدولــــــة
</t>
    </r>
    <r>
      <rPr>
        <sz val="14"/>
        <color rgb="FF817A65"/>
        <rFont val="DIN Next LT Arabic"/>
        <family val="2"/>
      </rPr>
      <t>للنصف الأول من السنة المالية 1446/1445هـ (2024م)</t>
    </r>
  </si>
  <si>
    <r>
      <t xml:space="preserve">رصيد الاحتياطي العام للدولة والحساب الجاري 
</t>
    </r>
    <r>
      <rPr>
        <sz val="14"/>
        <color rgb="FF817A65"/>
        <rFont val="DIN Next LT Arabic"/>
        <family val="2"/>
      </rPr>
      <t>حتى نهاية النصف الأول من السنة المالية 1446/1445هـ (2024م)</t>
    </r>
  </si>
  <si>
    <r>
      <t>الإيرادات الفعلية للنصف الأول من السنة المالية</t>
    </r>
    <r>
      <rPr>
        <b/>
        <sz val="16"/>
        <color rgb="FFFF0000"/>
        <rFont val="DIN Next LT Arabic"/>
        <family val="2"/>
      </rPr>
      <t xml:space="preserve"> </t>
    </r>
    <r>
      <rPr>
        <b/>
        <sz val="16"/>
        <color rgb="FF3BA97C"/>
        <rFont val="DIN Next LT Arabic"/>
        <family val="2"/>
      </rPr>
      <t xml:space="preserve">1445/ 1446هـ (2024م) </t>
    </r>
  </si>
  <si>
    <t>نسبة التغير للمنصرف الفعلي حتى النصف الأول مقارنة بالفترة المماثلة من العام السابق</t>
  </si>
  <si>
    <r>
      <t xml:space="preserve">Government Reserve and Current Account 
</t>
    </r>
    <r>
      <rPr>
        <sz val="14"/>
        <color rgb="FF817A65"/>
        <rFont val="DIN Next LT Arabic"/>
        <family val="2"/>
      </rPr>
      <t>In H1 of FY 2024</t>
    </r>
  </si>
  <si>
    <t>*تم تقريب الأرقام إلى اقرب فاصلة عشرية</t>
  </si>
  <si>
    <t>* Figures are rounded up to the nearest decimal point</t>
  </si>
  <si>
    <t>**تم تقريب الأرقام إلى اقرب فاصلة عشرية</t>
  </si>
  <si>
    <t>** Figures are rounded up to the nearest decimal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</si>
</sst>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53">
    <font>
      <sz val="11"/>
      <color theme="1"/>
      <name val="Arial"/>
      <family val="2"/>
      <scheme val="minor"/>
    </font>
    <font>
      <sz val="12"/>
      <color rgb="FF028992"/>
      <name val="DIN Next LT Arabic"/>
      <family val="2"/>
    </font>
    <font>
      <b/>
      <sz val="12"/>
      <color rgb="FF028992"/>
      <name val="DIN Next LT Arabic"/>
      <family val="2"/>
    </font>
    <font>
      <sz val="11"/>
      <color rgb="FFB5A583"/>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Arial"/>
      <family val="2"/>
      <scheme val="minor"/>
    </font>
    <font>
      <b/>
      <sz val="14"/>
      <color rgb="FFFFFFFF"/>
      <name val="DIN Next LT Arabic"/>
      <family val="2"/>
    </font>
    <font>
      <sz val="14"/>
      <color theme="1"/>
      <name val="Arial"/>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Arial"/>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Arial"/>
      <family val="2"/>
      <scheme val="minor"/>
    </font>
    <font>
      <b/>
      <sz val="16"/>
      <color rgb="FF46B179"/>
      <name val="DIN Next LT Arabic"/>
      <family val="2"/>
    </font>
    <font>
      <sz val="16"/>
      <color theme="1"/>
      <name val="Arial"/>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Arial"/>
      <family val="2"/>
      <scheme val="minor"/>
    </font>
    <font>
      <sz val="11"/>
      <color rgb="FF028992"/>
      <name val="Arial"/>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Arial"/>
      <family val="2"/>
      <scheme val="minor"/>
    </font>
    <font>
      <b/>
      <sz val="11"/>
      <color rgb="FF1E816F"/>
      <name val="DIN Next LT Arabic"/>
      <family val="2"/>
    </font>
    <font>
      <sz val="11"/>
      <color rgb="FFECEDEB"/>
      <name val="Arial"/>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b/>
      <sz val="12"/>
      <color rgb="FFFF0000"/>
      <name val="DIN Next LT Arabic"/>
      <family val="2"/>
    </font>
    <font>
      <b/>
      <sz val="14"/>
      <color rgb="FF028992"/>
      <name val="DIN Next LT Arabic"/>
      <family val="2"/>
    </font>
    <font>
      <b/>
      <sz val="11"/>
      <color theme="1"/>
      <name val="Arial"/>
      <family val="2"/>
      <scheme val="minor"/>
    </font>
    <font>
      <b/>
      <sz val="16"/>
      <color rgb="FFFF0000"/>
      <name val="DIN Next LT Arabic"/>
      <family val="2"/>
    </font>
    <font>
      <b/>
      <sz val="16"/>
      <color rgb="FF3BA97C"/>
      <name val="DIN Next LT Arabic"/>
      <family val="2"/>
    </font>
    <font>
      <b/>
      <sz val="16"/>
      <color rgb="FF00B050"/>
      <name val="DIN Next LT Arabic"/>
      <family val="2"/>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style="hair">
        <color theme="0" tint="-0.24994659260841701"/>
      </top>
      <bottom style="thin">
        <color theme="0"/>
      </bottom>
      <diagonal/>
    </border>
    <border>
      <left/>
      <right/>
      <top/>
      <bottom style="thick">
        <color rgb="FF000000"/>
      </bottom>
      <diagonal/>
    </border>
  </borders>
  <cellStyleXfs count="4">
    <xf numFmtId="0" fontId="0" fillId="0" borderId="0"/>
    <xf numFmtId="9" fontId="12" fillId="0" borderId="0" applyFont="0" applyFill="0" applyBorder="0" applyAlignment="0" applyProtection="0"/>
    <xf numFmtId="0" fontId="33" fillId="0" borderId="0" applyNumberFormat="0" applyFill="0" applyBorder="0" applyAlignment="0" applyProtection="0"/>
    <xf numFmtId="43" fontId="12" fillId="0" borderId="0" applyFont="0" applyFill="0" applyBorder="0" applyAlignment="0" applyProtection="0"/>
  </cellStyleXfs>
  <cellXfs count="190">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4"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4" fillId="0" borderId="0" xfId="0" applyFont="1" applyAlignment="1">
      <alignment horizontal="right" vertical="center" readingOrder="2"/>
    </xf>
    <xf numFmtId="0" fontId="2" fillId="0" borderId="0" xfId="0" applyFont="1" applyAlignment="1">
      <alignment horizontal="right" vertical="center"/>
    </xf>
    <xf numFmtId="0" fontId="6" fillId="4" borderId="0" xfId="0" applyFont="1" applyFill="1" applyAlignment="1">
      <alignment horizontal="right" vertical="center"/>
    </xf>
    <xf numFmtId="0" fontId="6"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6" fillId="5" borderId="0" xfId="0" applyFont="1" applyFill="1" applyAlignment="1">
      <alignment horizontal="center" vertical="center" wrapText="1"/>
    </xf>
    <xf numFmtId="0" fontId="1" fillId="0" borderId="0" xfId="0" applyFont="1" applyAlignment="1">
      <alignment horizontal="left" vertical="center"/>
    </xf>
    <xf numFmtId="0" fontId="6" fillId="6" borderId="0" xfId="0" applyFont="1" applyFill="1" applyAlignment="1">
      <alignment horizontal="right" vertical="center"/>
    </xf>
    <xf numFmtId="0" fontId="6"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8" fillId="0" borderId="0" xfId="0" applyFont="1"/>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3" fontId="6" fillId="7" borderId="0" xfId="0" applyNumberFormat="1" applyFont="1" applyFill="1" applyAlignment="1">
      <alignment horizontal="center" vertical="center"/>
    </xf>
    <xf numFmtId="0" fontId="2" fillId="0" borderId="0" xfId="0" applyFont="1" applyAlignment="1">
      <alignment vertical="center"/>
    </xf>
    <xf numFmtId="0" fontId="6" fillId="7" borderId="0" xfId="0" applyFont="1" applyFill="1" applyAlignment="1">
      <alignment horizontal="right" vertical="center"/>
    </xf>
    <xf numFmtId="0" fontId="6" fillId="7" borderId="0" xfId="0" applyFont="1" applyFill="1" applyAlignment="1">
      <alignment horizontal="left" vertical="center"/>
    </xf>
    <xf numFmtId="0" fontId="3" fillId="0" borderId="0" xfId="0" applyFont="1" applyAlignment="1">
      <alignment horizontal="left"/>
    </xf>
    <xf numFmtId="3" fontId="2" fillId="0" borderId="3" xfId="0" applyNumberFormat="1" applyFont="1" applyBorder="1" applyAlignment="1">
      <alignment horizontal="right" vertical="center" indent="3"/>
    </xf>
    <xf numFmtId="3" fontId="2" fillId="0" borderId="1" xfId="0" applyNumberFormat="1" applyFont="1" applyBorder="1" applyAlignment="1">
      <alignment horizontal="right" vertical="center" indent="3"/>
    </xf>
    <xf numFmtId="3" fontId="2" fillId="0" borderId="4"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1" xfId="0" applyNumberFormat="1" applyFont="1" applyBorder="1" applyAlignment="1">
      <alignment horizontal="left" vertical="center" indent="3"/>
    </xf>
    <xf numFmtId="3" fontId="2" fillId="0" borderId="4" xfId="0" applyNumberFormat="1" applyFont="1" applyBorder="1" applyAlignment="1">
      <alignment horizontal="left" vertical="center" indent="3"/>
    </xf>
    <xf numFmtId="0" fontId="9" fillId="7" borderId="0" xfId="0" applyFont="1" applyFill="1" applyAlignment="1">
      <alignment horizontal="center" vertical="center"/>
    </xf>
    <xf numFmtId="0" fontId="11" fillId="8" borderId="0" xfId="0" applyFont="1" applyFill="1" applyAlignment="1">
      <alignment horizontal="right" vertical="center"/>
    </xf>
    <xf numFmtId="0" fontId="11" fillId="8" borderId="0" xfId="0" applyFont="1" applyFill="1" applyAlignment="1">
      <alignment horizontal="right" vertical="center" wrapText="1"/>
    </xf>
    <xf numFmtId="0" fontId="11" fillId="8" borderId="0" xfId="0" applyFont="1" applyFill="1" applyAlignment="1">
      <alignment horizontal="left" vertical="center" wrapText="1"/>
    </xf>
    <xf numFmtId="0" fontId="11"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5" fillId="9" borderId="12" xfId="0" applyNumberFormat="1" applyFont="1" applyFill="1" applyBorder="1" applyAlignment="1">
      <alignment horizontal="center" vertical="center" wrapText="1"/>
    </xf>
    <xf numFmtId="0" fontId="14" fillId="0" borderId="0" xfId="0" applyFont="1"/>
    <xf numFmtId="0" fontId="14" fillId="0" borderId="0" xfId="0" applyFont="1" applyAlignment="1">
      <alignment horizontal="left"/>
    </xf>
    <xf numFmtId="0" fontId="15" fillId="0" borderId="0" xfId="0" applyFont="1"/>
    <xf numFmtId="0" fontId="15" fillId="0" borderId="0" xfId="0" applyFont="1" applyAlignment="1">
      <alignment horizontal="center" vertical="center" readingOrder="1"/>
    </xf>
    <xf numFmtId="3" fontId="5" fillId="9" borderId="9" xfId="0" applyNumberFormat="1" applyFont="1" applyFill="1" applyBorder="1" applyAlignment="1">
      <alignment horizontal="center" vertical="center" wrapText="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19" fillId="0" borderId="2" xfId="0" applyNumberFormat="1" applyFont="1" applyBorder="1" applyAlignment="1">
      <alignment horizontal="center" vertical="center"/>
    </xf>
    <xf numFmtId="0" fontId="18" fillId="0" borderId="0" xfId="0" applyFont="1"/>
    <xf numFmtId="0" fontId="18" fillId="10" borderId="0" xfId="0" applyFont="1" applyFill="1"/>
    <xf numFmtId="3" fontId="2" fillId="0" borderId="4" xfId="0" applyNumberFormat="1" applyFont="1" applyBorder="1" applyAlignment="1">
      <alignment horizontal="center" vertical="center"/>
    </xf>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6" fillId="4" borderId="0" xfId="1" applyFont="1" applyFill="1" applyAlignment="1">
      <alignment horizontal="center" vertical="center"/>
    </xf>
    <xf numFmtId="3" fontId="2" fillId="0" borderId="0" xfId="0" applyNumberFormat="1" applyFont="1" applyAlignment="1">
      <alignment horizontal="center" vertical="center"/>
    </xf>
    <xf numFmtId="3" fontId="6" fillId="6" borderId="0" xfId="0" applyNumberFormat="1" applyFont="1" applyFill="1" applyAlignment="1">
      <alignment horizontal="center" vertical="center"/>
    </xf>
    <xf numFmtId="9" fontId="2" fillId="0" borderId="0" xfId="1" applyFont="1" applyAlignment="1">
      <alignment horizontal="center" vertical="center"/>
    </xf>
    <xf numFmtId="9" fontId="6" fillId="6" borderId="0" xfId="1" applyFont="1" applyFill="1" applyAlignment="1">
      <alignment horizontal="center" vertical="center"/>
    </xf>
    <xf numFmtId="0" fontId="15" fillId="0" borderId="0" xfId="0" applyFont="1" applyAlignment="1">
      <alignment horizontal="left" vertical="center" readingOrder="1"/>
    </xf>
    <xf numFmtId="0" fontId="20" fillId="0" borderId="0" xfId="0" applyFont="1" applyAlignment="1">
      <alignment horizontal="right" vertical="center" readingOrder="1"/>
    </xf>
    <xf numFmtId="0" fontId="21" fillId="0" borderId="0" xfId="0" applyFont="1"/>
    <xf numFmtId="0" fontId="20" fillId="0" borderId="0" xfId="0" applyFont="1" applyAlignment="1">
      <alignment horizontal="left" vertical="center" readingOrder="1"/>
    </xf>
    <xf numFmtId="0" fontId="22" fillId="0" borderId="0" xfId="0" applyFont="1"/>
    <xf numFmtId="0" fontId="23" fillId="0" borderId="0" xfId="0" applyFont="1"/>
    <xf numFmtId="0" fontId="24" fillId="0" borderId="0" xfId="0" applyFont="1" applyAlignment="1">
      <alignment horizontal="right" vertical="center" readingOrder="2"/>
    </xf>
    <xf numFmtId="0" fontId="25" fillId="0" borderId="0" xfId="0" applyFont="1"/>
    <xf numFmtId="0" fontId="24" fillId="0" borderId="0" xfId="0" applyFont="1" applyAlignment="1">
      <alignment horizontal="left" vertical="center" readingOrder="1"/>
    </xf>
    <xf numFmtId="0" fontId="26" fillId="0" borderId="0" xfId="0" applyFont="1" applyAlignment="1">
      <alignment horizontal="right" vertical="center" readingOrder="2"/>
    </xf>
    <xf numFmtId="0" fontId="26" fillId="0" borderId="0" xfId="0" applyFont="1" applyAlignment="1">
      <alignment horizontal="left" vertical="center" readingOrder="1"/>
    </xf>
    <xf numFmtId="0" fontId="27" fillId="0" borderId="0" xfId="0" applyFont="1" applyAlignment="1">
      <alignment horizontal="right" vertical="center" readingOrder="1"/>
    </xf>
    <xf numFmtId="0" fontId="9" fillId="3" borderId="0" xfId="0" applyFont="1" applyFill="1" applyAlignment="1">
      <alignment horizontal="center" vertical="center" wrapText="1"/>
    </xf>
    <xf numFmtId="0" fontId="25" fillId="0" borderId="0" xfId="0" applyFont="1" applyAlignment="1">
      <alignment horizontal="right"/>
    </xf>
    <xf numFmtId="0" fontId="24" fillId="0" borderId="0" xfId="0" applyFont="1" applyAlignment="1">
      <alignment horizontal="left" vertical="center" readingOrder="2"/>
    </xf>
    <xf numFmtId="0" fontId="28" fillId="0" borderId="0" xfId="0" applyFont="1" applyAlignment="1">
      <alignment horizontal="right" vertical="center" readingOrder="2"/>
    </xf>
    <xf numFmtId="0" fontId="25" fillId="0" borderId="0" xfId="0" applyFont="1" applyAlignment="1">
      <alignment horizontal="left"/>
    </xf>
    <xf numFmtId="0" fontId="28" fillId="0" borderId="0" xfId="0" applyFont="1" applyAlignment="1">
      <alignment horizontal="left" vertical="center" readingOrder="1"/>
    </xf>
    <xf numFmtId="0" fontId="31" fillId="6" borderId="0" xfId="0" applyFont="1" applyFill="1" applyAlignment="1">
      <alignment horizontal="right" vertical="center" wrapText="1" readingOrder="2"/>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32" fillId="0" borderId="0" xfId="0" applyFont="1"/>
    <xf numFmtId="0" fontId="11" fillId="8" borderId="0" xfId="2" applyFont="1" applyFill="1" applyAlignment="1">
      <alignment horizontal="right" vertical="center" wrapText="1"/>
    </xf>
    <xf numFmtId="0" fontId="11" fillId="8" borderId="0" xfId="2" applyFont="1" applyFill="1" applyAlignment="1">
      <alignment horizontal="right" vertical="center"/>
    </xf>
    <xf numFmtId="0" fontId="11" fillId="8" borderId="0" xfId="2" applyFont="1" applyFill="1" applyAlignment="1">
      <alignment horizontal="left" vertical="center" wrapText="1"/>
    </xf>
    <xf numFmtId="0" fontId="11" fillId="8" borderId="0" xfId="2" applyFont="1" applyFill="1" applyAlignment="1">
      <alignment horizontal="left" vertical="center"/>
    </xf>
    <xf numFmtId="0" fontId="34" fillId="0" borderId="0" xfId="0" applyFont="1"/>
    <xf numFmtId="0" fontId="35" fillId="0" borderId="0" xfId="0" applyFont="1" applyAlignment="1">
      <alignment horizontal="right" vertical="center" readingOrder="2"/>
    </xf>
    <xf numFmtId="0" fontId="36" fillId="11" borderId="0" xfId="0" applyFont="1" applyFill="1" applyAlignment="1">
      <alignment horizontal="right" vertical="center" wrapText="1" readingOrder="2"/>
    </xf>
    <xf numFmtId="0" fontId="37" fillId="9" borderId="0" xfId="0" applyFont="1" applyFill="1" applyAlignment="1">
      <alignment horizontal="center" vertical="center" wrapText="1" readingOrder="2"/>
    </xf>
    <xf numFmtId="0" fontId="37" fillId="9" borderId="0" xfId="0" applyFont="1" applyFill="1" applyAlignment="1">
      <alignment horizontal="center" vertical="center" wrapText="1" readingOrder="1"/>
    </xf>
    <xf numFmtId="0" fontId="36" fillId="2" borderId="0" xfId="0" applyFont="1" applyFill="1" applyAlignment="1">
      <alignment horizontal="right" vertical="center" wrapText="1" readingOrder="2"/>
    </xf>
    <xf numFmtId="0" fontId="36" fillId="2" borderId="16" xfId="0" applyFont="1" applyFill="1" applyBorder="1" applyAlignment="1">
      <alignment horizontal="right" vertical="center" wrapText="1" readingOrder="2"/>
    </xf>
    <xf numFmtId="0" fontId="36" fillId="0" borderId="0" xfId="0" applyFont="1" applyAlignment="1">
      <alignment horizontal="right" vertical="center" wrapText="1" readingOrder="2"/>
    </xf>
    <xf numFmtId="0" fontId="22" fillId="0" borderId="0" xfId="0" applyFont="1" applyAlignment="1">
      <alignment horizontal="right" vertical="center"/>
    </xf>
    <xf numFmtId="0" fontId="32" fillId="0" borderId="0" xfId="0" applyFont="1" applyAlignment="1">
      <alignment horizontal="right" vertical="center"/>
    </xf>
    <xf numFmtId="0" fontId="27" fillId="0" borderId="0" xfId="0" applyFont="1"/>
    <xf numFmtId="0" fontId="38" fillId="0" borderId="0" xfId="0" applyFont="1"/>
    <xf numFmtId="0" fontId="39" fillId="0" borderId="0" xfId="0" applyFont="1"/>
    <xf numFmtId="0" fontId="40" fillId="0" borderId="0" xfId="0" applyFont="1" applyAlignment="1">
      <alignment horizontal="right"/>
    </xf>
    <xf numFmtId="0" fontId="40" fillId="0" borderId="0" xfId="0" applyFont="1" applyAlignment="1">
      <alignment horizontal="left"/>
    </xf>
    <xf numFmtId="0" fontId="41" fillId="0" borderId="0" xfId="0" applyFont="1"/>
    <xf numFmtId="0" fontId="43" fillId="0" borderId="0" xfId="0" applyFont="1" applyAlignment="1">
      <alignment horizontal="right" vertical="center" readingOrder="2"/>
    </xf>
    <xf numFmtId="0" fontId="43" fillId="0" borderId="0" xfId="0" applyFont="1" applyAlignment="1">
      <alignment horizontal="center" vertical="center" readingOrder="2"/>
    </xf>
    <xf numFmtId="0" fontId="8" fillId="0" borderId="0" xfId="0" applyFont="1" applyAlignment="1">
      <alignment vertical="center"/>
    </xf>
    <xf numFmtId="0" fontId="0" fillId="0" borderId="0" xfId="0" applyAlignment="1">
      <alignment vertical="center"/>
    </xf>
    <xf numFmtId="164" fontId="0" fillId="0" borderId="0" xfId="3" applyNumberFormat="1" applyFont="1"/>
    <xf numFmtId="0" fontId="35" fillId="0" borderId="0" xfId="0" applyFont="1" applyAlignment="1">
      <alignment horizontal="left" vertical="center" readingOrder="2"/>
    </xf>
    <xf numFmtId="0" fontId="45" fillId="0" borderId="0" xfId="0" applyFont="1" applyAlignment="1">
      <alignment horizontal="left"/>
    </xf>
    <xf numFmtId="0" fontId="45" fillId="0" borderId="0" xfId="0" applyFont="1"/>
    <xf numFmtId="0" fontId="36" fillId="2" borderId="0" xfId="0" applyFont="1" applyFill="1" applyAlignment="1">
      <alignment horizontal="left" vertical="center" wrapText="1" readingOrder="1"/>
    </xf>
    <xf numFmtId="0" fontId="36" fillId="11" borderId="0" xfId="0" applyFont="1" applyFill="1" applyAlignment="1">
      <alignment horizontal="left" vertical="center" wrapText="1" readingOrder="1"/>
    </xf>
    <xf numFmtId="0" fontId="36" fillId="2" borderId="16" xfId="0" applyFont="1" applyFill="1" applyBorder="1" applyAlignment="1">
      <alignment horizontal="left" vertical="center" wrapText="1" readingOrder="1"/>
    </xf>
    <xf numFmtId="0" fontId="46" fillId="0" borderId="2" xfId="0" applyFont="1" applyBorder="1" applyAlignment="1">
      <alignment horizontal="left" vertical="center"/>
    </xf>
    <xf numFmtId="0" fontId="46" fillId="0" borderId="2" xfId="0" applyFont="1" applyBorder="1" applyAlignment="1">
      <alignment horizontal="right" vertical="center"/>
    </xf>
    <xf numFmtId="9" fontId="0" fillId="0" borderId="0" xfId="1" applyFont="1"/>
    <xf numFmtId="0" fontId="0" fillId="0" borderId="0" xfId="1" applyNumberFormat="1" applyFont="1"/>
    <xf numFmtId="37" fontId="47" fillId="0" borderId="0" xfId="0" applyNumberFormat="1" applyFont="1" applyAlignment="1">
      <alignment horizontal="center" vertical="center"/>
    </xf>
    <xf numFmtId="0" fontId="22" fillId="0" borderId="0" xfId="0" applyFont="1" applyAlignment="1">
      <alignment horizontal="right"/>
    </xf>
    <xf numFmtId="3" fontId="48" fillId="0" borderId="0" xfId="0" applyNumberFormat="1" applyFont="1" applyAlignment="1">
      <alignment horizontal="right" vertical="center"/>
    </xf>
    <xf numFmtId="3" fontId="48" fillId="0" borderId="0" xfId="0" applyNumberFormat="1" applyFont="1" applyAlignment="1">
      <alignment horizontal="center" vertical="center"/>
    </xf>
    <xf numFmtId="38" fontId="48" fillId="0" borderId="0" xfId="0" applyNumberFormat="1" applyFont="1" applyAlignment="1">
      <alignment horizontal="left" vertical="center"/>
    </xf>
    <xf numFmtId="3" fontId="48" fillId="0" borderId="3" xfId="0" applyNumberFormat="1" applyFont="1" applyBorder="1" applyAlignment="1">
      <alignment horizontal="right" vertical="center"/>
    </xf>
    <xf numFmtId="3" fontId="48" fillId="0" borderId="3" xfId="0" applyNumberFormat="1" applyFont="1" applyBorder="1" applyAlignment="1">
      <alignment horizontal="left" vertical="center"/>
    </xf>
    <xf numFmtId="0" fontId="15" fillId="0" borderId="0" xfId="0" applyFont="1" applyAlignment="1">
      <alignment horizontal="right"/>
    </xf>
    <xf numFmtId="3" fontId="48" fillId="0" borderId="3" xfId="0" applyNumberFormat="1" applyFont="1" applyBorder="1" applyAlignment="1">
      <alignment horizontal="center" vertical="center"/>
    </xf>
    <xf numFmtId="0" fontId="11" fillId="8" borderId="0" xfId="2" applyFont="1" applyFill="1" applyAlignment="1">
      <alignment horizontal="left" vertical="center" wrapText="1" readingOrder="1"/>
    </xf>
    <xf numFmtId="164" fontId="49" fillId="0" borderId="0" xfId="3" applyNumberFormat="1" applyFont="1" applyAlignment="1">
      <alignment horizontal="center"/>
    </xf>
    <xf numFmtId="165" fontId="0" fillId="0" borderId="0" xfId="1" applyNumberFormat="1" applyFont="1"/>
    <xf numFmtId="0" fontId="9" fillId="3" borderId="0" xfId="0" applyFont="1" applyFill="1" applyAlignment="1">
      <alignment horizontal="center" vertical="center"/>
    </xf>
    <xf numFmtId="0" fontId="13" fillId="3" borderId="0" xfId="0" applyFont="1" applyFill="1" applyAlignment="1">
      <alignment horizontal="center" vertical="center" wrapText="1" readingOrder="1"/>
    </xf>
    <xf numFmtId="3" fontId="1" fillId="0" borderId="1" xfId="0" applyNumberFormat="1" applyFont="1" applyBorder="1" applyAlignment="1">
      <alignment horizontal="center" vertical="center"/>
    </xf>
    <xf numFmtId="37" fontId="6" fillId="4" borderId="0" xfId="0" applyNumberFormat="1" applyFont="1" applyFill="1" applyAlignment="1">
      <alignment horizontal="center" vertical="center"/>
    </xf>
    <xf numFmtId="0" fontId="3" fillId="0" borderId="0" xfId="0" applyFont="1" applyAlignment="1">
      <alignment horizontal="left" vertical="center"/>
    </xf>
    <xf numFmtId="0" fontId="52" fillId="0" borderId="0" xfId="0" applyFont="1" applyAlignment="1">
      <alignment horizontal="left" vertical="center" readingOrder="1"/>
    </xf>
    <xf numFmtId="3" fontId="2" fillId="0" borderId="1" xfId="0" applyNumberFormat="1" applyFont="1" applyBorder="1" applyAlignment="1">
      <alignment horizontal="center" vertical="center"/>
    </xf>
    <xf numFmtId="0" fontId="29" fillId="5" borderId="0" xfId="0" applyFont="1" applyFill="1" applyAlignment="1">
      <alignment horizontal="center" vertical="center" wrapText="1" readingOrder="1"/>
    </xf>
    <xf numFmtId="3" fontId="6" fillId="6" borderId="0" xfId="0" applyNumberFormat="1" applyFont="1" applyFill="1" applyAlignment="1">
      <alignment horizontal="center" vertical="center"/>
    </xf>
    <xf numFmtId="0" fontId="9" fillId="5" borderId="0" xfId="0" applyFont="1" applyFill="1" applyAlignment="1">
      <alignment horizontal="center" vertical="center"/>
    </xf>
    <xf numFmtId="3" fontId="2" fillId="0" borderId="4" xfId="0" applyNumberFormat="1" applyFont="1" applyBorder="1" applyAlignment="1">
      <alignment horizontal="center" vertical="center"/>
    </xf>
    <xf numFmtId="3" fontId="2" fillId="0" borderId="3"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6" fillId="6" borderId="0" xfId="0" applyNumberFormat="1" applyFont="1" applyFill="1" applyAlignment="1">
      <alignment horizontal="center" vertical="center" wrapText="1"/>
    </xf>
    <xf numFmtId="165" fontId="2" fillId="0" borderId="3" xfId="1" applyNumberFormat="1" applyFont="1" applyBorder="1" applyAlignment="1">
      <alignment horizontal="center" vertical="center"/>
    </xf>
    <xf numFmtId="3" fontId="0" fillId="0" borderId="0" xfId="0" applyNumberFormat="1"/>
    <xf numFmtId="3" fontId="2" fillId="0" borderId="4" xfId="0" applyNumberFormat="1" applyFont="1" applyBorder="1" applyAlignment="1">
      <alignment horizontal="center" vertical="center"/>
    </xf>
    <xf numFmtId="0" fontId="1" fillId="0" borderId="3" xfId="0" applyFont="1" applyBorder="1" applyAlignment="1">
      <alignment horizontal="center" vertical="center"/>
    </xf>
    <xf numFmtId="0" fontId="42" fillId="0" borderId="0" xfId="0" applyFont="1" applyAlignment="1">
      <alignment horizontal="left" vertical="center" wrapText="1" readingOrder="1"/>
    </xf>
    <xf numFmtId="0" fontId="42" fillId="0" borderId="0" xfId="0" applyFont="1" applyAlignment="1">
      <alignment horizontal="center" vertical="center" wrapText="1" readingOrder="2"/>
    </xf>
    <xf numFmtId="0" fontId="2" fillId="2" borderId="0" xfId="0" applyFont="1" applyFill="1" applyAlignment="1">
      <alignment horizontal="center" vertical="center"/>
    </xf>
    <xf numFmtId="0" fontId="1"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3" fillId="3" borderId="0" xfId="0" applyFont="1" applyFill="1" applyAlignment="1">
      <alignment horizontal="center" vertical="center" wrapText="1"/>
    </xf>
    <xf numFmtId="0" fontId="2" fillId="0" borderId="3" xfId="0" applyFont="1" applyBorder="1" applyAlignment="1">
      <alignment horizontal="center" vertical="center"/>
    </xf>
    <xf numFmtId="0" fontId="9" fillId="3" borderId="0" xfId="0" applyFont="1" applyFill="1" applyAlignment="1">
      <alignment horizontal="center" vertical="center"/>
    </xf>
    <xf numFmtId="0" fontId="9" fillId="5" borderId="0" xfId="0" applyFont="1" applyFill="1" applyAlignment="1">
      <alignment horizontal="center" vertical="center"/>
    </xf>
    <xf numFmtId="0" fontId="6" fillId="5" borderId="0" xfId="0" applyFont="1" applyFill="1" applyAlignment="1">
      <alignment horizontal="left" vertical="center"/>
    </xf>
    <xf numFmtId="0" fontId="30" fillId="5" borderId="0" xfId="0" applyFont="1" applyFill="1" applyAlignment="1">
      <alignment horizontal="center" vertical="center"/>
    </xf>
    <xf numFmtId="0" fontId="29" fillId="5" borderId="0" xfId="0" applyFont="1" applyFill="1" applyAlignment="1">
      <alignment horizontal="center" vertical="center" wrapText="1" readingOrder="2"/>
    </xf>
    <xf numFmtId="0" fontId="29" fillId="5" borderId="0" xfId="0" applyFont="1" applyFill="1" applyAlignment="1">
      <alignment horizontal="center" vertical="center" wrapText="1" readingOrder="1"/>
    </xf>
    <xf numFmtId="0" fontId="48" fillId="9" borderId="0" xfId="0" applyFont="1" applyFill="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5" fillId="9" borderId="9"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3" fontId="5" fillId="9" borderId="15" xfId="0" applyNumberFormat="1" applyFont="1" applyFill="1" applyBorder="1" applyAlignment="1">
      <alignment horizontal="center" vertical="center" wrapText="1"/>
    </xf>
    <xf numFmtId="3" fontId="2"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 fontId="6" fillId="6" borderId="0" xfId="0" applyNumberFormat="1" applyFont="1" applyFill="1" applyAlignment="1">
      <alignment horizontal="center" vertical="center"/>
    </xf>
    <xf numFmtId="0" fontId="3" fillId="0" borderId="0" xfId="0" applyFont="1" applyAlignment="1">
      <alignment horizontal="right" readingOrder="2"/>
    </xf>
    <xf numFmtId="0" fontId="2" fillId="0" borderId="3" xfId="0" applyFont="1" applyBorder="1" applyAlignment="1">
      <alignment horizontal="right" vertical="center"/>
    </xf>
    <xf numFmtId="0" fontId="1" fillId="0" borderId="1" xfId="0" applyFont="1" applyBorder="1" applyAlignment="1">
      <alignment horizontal="right" vertical="center" wrapText="1"/>
    </xf>
    <xf numFmtId="0" fontId="2" fillId="0" borderId="4" xfId="0" applyFont="1" applyBorder="1" applyAlignment="1">
      <alignment horizontal="right" vertical="center" wrapText="1"/>
    </xf>
    <xf numFmtId="0" fontId="6" fillId="4" borderId="0" xfId="0" applyFont="1" applyFill="1" applyAlignment="1">
      <alignment horizontal="right" vertical="center"/>
    </xf>
  </cellXfs>
  <cellStyles count="4">
    <cellStyle name="Comma" xfId="3" builtinId="3"/>
    <cellStyle name="Hyperlink" xfId="2" builtinId="8"/>
    <cellStyle name="Normal" xfId="0" builtinId="0"/>
    <cellStyle name="Percent" xfId="1" builtinId="5"/>
  </cellStyles>
  <dxfs count="2">
    <dxf>
      <font>
        <color rgb="FF9C0006"/>
      </font>
    </dxf>
    <dxf>
      <font>
        <color rgb="FF9C0006"/>
      </font>
    </dxf>
  </dxfs>
  <tableStyles count="0" defaultTableStyle="TableStyleMedium2" defaultPivotStyle="PivotStyleLight16"/>
  <colors>
    <mruColors>
      <color rgb="FFB5A583"/>
      <color rgb="FF1E816F"/>
      <color rgb="FFA39D87"/>
      <color rgb="FF817A65"/>
      <color rgb="FFECEDEB"/>
      <color rgb="FFF6F7F5"/>
      <color rgb="FFE1F1E6"/>
      <color rgb="FF028992"/>
      <color rgb="FF3BA97C"/>
      <color rgb="FFA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028493676964953E-3"/>
          <c:y val="0.10952346649020379"/>
          <c:w val="0.96562499999999996"/>
          <c:h val="0.85457371862764531"/>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7EDD-4659-8B56-7ECD3830AD99}"/>
              </c:ext>
            </c:extLst>
          </c:dPt>
          <c:dPt>
            <c:idx val="1"/>
            <c:invertIfNegative val="0"/>
            <c:bubble3D val="0"/>
            <c:spPr>
              <a:solidFill>
                <a:srgbClr val="CCDEDC"/>
              </a:solidFill>
              <a:ln>
                <a:noFill/>
              </a:ln>
              <a:effectLst/>
            </c:spPr>
            <c:extLst>
              <c:ext xmlns:c16="http://schemas.microsoft.com/office/drawing/2014/chart" uri="{C3380CC4-5D6E-409C-BE32-E72D297353CC}">
                <c16:uniqueId val="{00000003-7EDD-4659-8B56-7ECD3830AD99}"/>
              </c:ext>
            </c:extLst>
          </c:dPt>
          <c:dPt>
            <c:idx val="2"/>
            <c:invertIfNegative val="0"/>
            <c:bubble3D val="0"/>
            <c:spPr>
              <a:solidFill>
                <a:srgbClr val="C00000"/>
              </a:solidFill>
              <a:ln>
                <a:noFill/>
              </a:ln>
              <a:effectLst/>
            </c:spPr>
            <c:extLst>
              <c:ext xmlns:c16="http://schemas.microsoft.com/office/drawing/2014/chart" uri="{C3380CC4-5D6E-409C-BE32-E72D297353CC}">
                <c16:uniqueId val="{00000005-7EDD-4659-8B56-7ECD3830AD99}"/>
              </c:ext>
            </c:extLst>
          </c:dPt>
          <c:dLbls>
            <c:dLbl>
              <c:idx val="2"/>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6="http://schemas.microsoft.com/office/drawing/2014/chart" uri="{C3380CC4-5D6E-409C-BE32-E72D297353CC}">
                  <c16:uniqueId val="{00000005-7EDD-4659-8B56-7ECD3830AD9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Summary!$U$22:$U$24</c:f>
              <c:numCache>
                <c:formatCode>General</c:formatCode>
                <c:ptCount val="3"/>
              </c:numCache>
            </c:numRef>
          </c:cat>
          <c:val>
            <c:numLit>
              <c:formatCode>General</c:formatCode>
              <c:ptCount val="3"/>
              <c:pt idx="0">
                <c:v>353591.82894987502</c:v>
              </c:pt>
              <c:pt idx="1">
                <c:v>368932.46600671997</c:v>
              </c:pt>
              <c:pt idx="2">
                <c:v>-15340.6370568449</c:v>
              </c:pt>
            </c:numLit>
          </c:val>
          <c:extLst>
            <c:ext xmlns:c16="http://schemas.microsoft.com/office/drawing/2014/chart" uri="{C3380CC4-5D6E-409C-BE32-E72D297353CC}">
              <c16:uniqueId val="{00000006-7EDD-4659-8B56-7ECD3830AD99}"/>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ar-SA"/>
          </a:p>
        </c:txPr>
        <c:crossAx val="889782600"/>
        <c:crosses val="autoZero"/>
        <c:auto val="1"/>
        <c:lblAlgn val="ctr"/>
        <c:lblOffset val="100"/>
        <c:noMultiLvlLbl val="0"/>
      </c:catAx>
      <c:valAx>
        <c:axId val="889782600"/>
        <c:scaling>
          <c:orientation val="minMax"/>
        </c:scaling>
        <c:delete val="1"/>
        <c:axPos val="r"/>
        <c:numFmt formatCode="General" sourceLinked="1"/>
        <c:majorTickMark val="out"/>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ar-S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4D7A-4653-91CB-4BEC561614E5}"/>
              </c:ext>
            </c:extLst>
          </c:dPt>
          <c:dPt>
            <c:idx val="1"/>
            <c:invertIfNegative val="0"/>
            <c:bubble3D val="0"/>
            <c:spPr>
              <a:solidFill>
                <a:srgbClr val="CCDEDC"/>
              </a:solidFill>
              <a:ln>
                <a:noFill/>
              </a:ln>
              <a:effectLst/>
            </c:spPr>
            <c:extLst>
              <c:ext xmlns:c16="http://schemas.microsoft.com/office/drawing/2014/chart" uri="{C3380CC4-5D6E-409C-BE32-E72D297353CC}">
                <c16:uniqueId val="{00000003-4D7A-4653-91CB-4BEC561614E5}"/>
              </c:ext>
            </c:extLst>
          </c:dPt>
          <c:dPt>
            <c:idx val="2"/>
            <c:invertIfNegative val="0"/>
            <c:bubble3D val="0"/>
            <c:spPr>
              <a:solidFill>
                <a:srgbClr val="C00000"/>
              </a:solidFill>
              <a:ln>
                <a:noFill/>
              </a:ln>
              <a:effectLst/>
            </c:spPr>
            <c:extLst>
              <c:ext xmlns:c16="http://schemas.microsoft.com/office/drawing/2014/chart" uri="{C3380CC4-5D6E-409C-BE32-E72D297353CC}">
                <c16:uniqueId val="{00000005-4D7A-4653-91CB-4BEC561614E5}"/>
              </c:ext>
            </c:extLst>
          </c:dPt>
          <c:dLbls>
            <c:dLbl>
              <c:idx val="0"/>
              <c:tx>
                <c:rich>
                  <a:bodyPr/>
                  <a:lstStyle/>
                  <a:p>
                    <a:r>
                      <a:rPr lang="en-US">
                        <a:solidFill>
                          <a:schemeClr val="tx1">
                            <a:lumMod val="65000"/>
                            <a:lumOff val="35000"/>
                          </a:schemeClr>
                        </a:solidFill>
                      </a:rPr>
                      <a:t>647,025</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4D7A-4653-91CB-4BEC561614E5}"/>
                </c:ext>
              </c:extLst>
            </c:dLbl>
            <c:dLbl>
              <c:idx val="1"/>
              <c:tx>
                <c:rich>
                  <a:bodyPr rot="0" spcFirstLastPara="1" vertOverflow="ellipsis" vert="horz" wrap="square" lIns="38100" tIns="19050" rIns="38100" bIns="19050" anchor="ctr" anchorCtr="1">
                    <a:spAutoFit/>
                  </a:bodyPr>
                  <a:lstStyle/>
                  <a:p>
                    <a:pPr>
                      <a:defRPr sz="1600" b="1" i="0" u="none" strike="noStrike" kern="1200" baseline="0">
                        <a:solidFill>
                          <a:schemeClr val="tx1">
                            <a:lumMod val="65000"/>
                            <a:lumOff val="35000"/>
                          </a:schemeClr>
                        </a:solidFill>
                        <a:latin typeface="+mn-lt"/>
                        <a:ea typeface="+mn-ea"/>
                        <a:cs typeface="+mn-cs"/>
                      </a:defRPr>
                    </a:pPr>
                    <a:r>
                      <a:rPr lang="en-US">
                        <a:solidFill>
                          <a:schemeClr val="tx1">
                            <a:lumMod val="65000"/>
                            <a:lumOff val="35000"/>
                          </a:schemeClr>
                        </a:solidFill>
                      </a:rPr>
                      <a:t>674,753</a:t>
                    </a:r>
                  </a:p>
                </c:rich>
              </c:tx>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65000"/>
                          <a:lumOff val="35000"/>
                        </a:schemeClr>
                      </a:solidFill>
                      <a:latin typeface="+mn-lt"/>
                      <a:ea typeface="+mn-ea"/>
                      <a:cs typeface="+mn-cs"/>
                    </a:defRPr>
                  </a:pPr>
                  <a:endParaRPr lang="ar-SA"/>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4D7A-4653-91CB-4BEC561614E5}"/>
                </c:ext>
              </c:extLst>
            </c:dLbl>
            <c:dLbl>
              <c:idx val="2"/>
              <c:tx>
                <c:rich>
                  <a:bodyPr/>
                  <a:lstStyle/>
                  <a:p>
                    <a:r>
                      <a:rPr lang="en-US"/>
                      <a:t>(27,727)</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4D7A-4653-91CB-4BEC561614E5}"/>
                </c:ext>
              </c:extLst>
            </c:dLbl>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mn-lt"/>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595767</c:v>
              </c:pt>
              <c:pt idx="1">
                <c:v>603946</c:v>
              </c:pt>
              <c:pt idx="2">
                <c:v>-8179</c:v>
              </c:pt>
            </c:numLit>
          </c:val>
          <c:extLst>
            <c:ext xmlns:c16="http://schemas.microsoft.com/office/drawing/2014/chart" uri="{C3380CC4-5D6E-409C-BE32-E72D297353CC}">
              <c16:uniqueId val="{00000006-4D7A-4653-91CB-4BEC561614E5}"/>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ar-S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2980962</xdr:colOff>
      <xdr:row>0</xdr:row>
      <xdr:rowOff>1180965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2256276</xdr:colOff>
      <xdr:row>0</xdr:row>
      <xdr:rowOff>27021</xdr:rowOff>
    </xdr:from>
    <xdr:to>
      <xdr:col>2</xdr:col>
      <xdr:colOff>40531</xdr:colOff>
      <xdr:row>0</xdr:row>
      <xdr:rowOff>1269310</xdr:rowOff>
    </xdr:to>
    <xdr:pic>
      <xdr:nvPicPr>
        <xdr:cNvPr id="5" name="Picture 4">
          <a:extLst>
            <a:ext uri="{FF2B5EF4-FFF2-40B4-BE49-F238E27FC236}">
              <a16:creationId xmlns:a16="http://schemas.microsoft.com/office/drawing/2014/main" id="{7950E6A0-8DDE-47B1-97A3-C45BBB31BA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59866916" y="27021"/>
          <a:ext cx="2594042" cy="12422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3228612</xdr:colOff>
      <xdr:row>0</xdr:row>
      <xdr:rowOff>1200015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9496513" y="123825"/>
          <a:ext cx="2904762" cy="107619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3</xdr:col>
      <xdr:colOff>63500</xdr:colOff>
      <xdr:row>0</xdr:row>
      <xdr:rowOff>177800</xdr:rowOff>
    </xdr:from>
    <xdr:to>
      <xdr:col>3</xdr:col>
      <xdr:colOff>2657542</xdr:colOff>
      <xdr:row>7</xdr:row>
      <xdr:rowOff>86589</xdr:rowOff>
    </xdr:to>
    <xdr:pic>
      <xdr:nvPicPr>
        <xdr:cNvPr id="4" name="Picture 3">
          <a:extLst>
            <a:ext uri="{FF2B5EF4-FFF2-40B4-BE49-F238E27FC236}">
              <a16:creationId xmlns:a16="http://schemas.microsoft.com/office/drawing/2014/main" id="{9F428722-F412-4A3B-AFAD-3C8639BE59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409858" y="177800"/>
          <a:ext cx="2594042" cy="12422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00000000-0008-0000-0100-000006000000}"/>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00000000-0008-0000-0100-000007000000}"/>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105667</xdr:colOff>
      <xdr:row>0</xdr:row>
      <xdr:rowOff>1200015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372717</xdr:colOff>
      <xdr:row>0</xdr:row>
      <xdr:rowOff>0</xdr:rowOff>
    </xdr:from>
    <xdr:to>
      <xdr:col>4</xdr:col>
      <xdr:colOff>1324042</xdr:colOff>
      <xdr:row>1</xdr:row>
      <xdr:rowOff>27506</xdr:rowOff>
    </xdr:to>
    <xdr:pic>
      <xdr:nvPicPr>
        <xdr:cNvPr id="4" name="Picture 3">
          <a:extLst>
            <a:ext uri="{FF2B5EF4-FFF2-40B4-BE49-F238E27FC236}">
              <a16:creationId xmlns:a16="http://schemas.microsoft.com/office/drawing/2014/main" id="{60E5E2EA-8CD6-44E6-B380-1AFCD494B4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48780849" y="0"/>
          <a:ext cx="2594042" cy="12422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390162</xdr:colOff>
      <xdr:row>6</xdr:row>
      <xdr:rowOff>114165</xdr:rowOff>
    </xdr:to>
    <xdr:pic>
      <xdr:nvPicPr>
        <xdr:cNvPr id="2" name="Picture 1">
          <a:extLst>
            <a:ext uri="{FF2B5EF4-FFF2-40B4-BE49-F238E27FC236}">
              <a16:creationId xmlns:a16="http://schemas.microsoft.com/office/drawing/2014/main" id="{5BCF4526-89A1-46D3-BE78-B47AA43363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5454738" y="120650"/>
          <a:ext cx="2831737" cy="1079365"/>
        </a:xfrm>
        <a:prstGeom prst="rect">
          <a:avLst/>
        </a:prstGeom>
      </xdr:spPr>
    </xdr:pic>
    <xdr:clientData/>
  </xdr:twoCellAnchor>
  <xdr:twoCellAnchor>
    <xdr:from>
      <xdr:col>1</xdr:col>
      <xdr:colOff>554830</xdr:colOff>
      <xdr:row>12</xdr:row>
      <xdr:rowOff>124622</xdr:rowOff>
    </xdr:from>
    <xdr:to>
      <xdr:col>15</xdr:col>
      <xdr:colOff>569118</xdr:colOff>
      <xdr:row>34</xdr:row>
      <xdr:rowOff>37340</xdr:rowOff>
    </xdr:to>
    <xdr:grpSp>
      <xdr:nvGrpSpPr>
        <xdr:cNvPr id="3" name="Group 3">
          <a:extLst>
            <a:ext uri="{FF2B5EF4-FFF2-40B4-BE49-F238E27FC236}">
              <a16:creationId xmlns:a16="http://schemas.microsoft.com/office/drawing/2014/main" id="{93A5DBAE-20EC-4D4A-94B3-2926DA0EDA32}"/>
            </a:ext>
          </a:extLst>
        </xdr:cNvPr>
        <xdr:cNvGrpSpPr/>
      </xdr:nvGrpSpPr>
      <xdr:grpSpPr>
        <a:xfrm flipH="1">
          <a:off x="11338960700" y="2912849"/>
          <a:ext cx="10006879" cy="3774673"/>
          <a:chOff x="9937958756" y="3598069"/>
          <a:chExt cx="8777288" cy="4106892"/>
        </a:xfrm>
      </xdr:grpSpPr>
      <xdr:sp macro="" textlink="">
        <xdr:nvSpPr>
          <xdr:cNvPr id="4" name="Rectangle 15">
            <a:extLst>
              <a:ext uri="{FF2B5EF4-FFF2-40B4-BE49-F238E27FC236}">
                <a16:creationId xmlns:a16="http://schemas.microsoft.com/office/drawing/2014/main" id="{ED23E791-0446-1476-BD8B-DABBDED2847E}"/>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5" name="Rectangle 16">
            <a:extLst>
              <a:ext uri="{FF2B5EF4-FFF2-40B4-BE49-F238E27FC236}">
                <a16:creationId xmlns:a16="http://schemas.microsoft.com/office/drawing/2014/main" id="{A9AAF31A-5033-4639-26D7-52819492C526}"/>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6" name="Rectangle 17">
            <a:extLst>
              <a:ext uri="{FF2B5EF4-FFF2-40B4-BE49-F238E27FC236}">
                <a16:creationId xmlns:a16="http://schemas.microsoft.com/office/drawing/2014/main" id="{750818D0-F235-9375-7FEF-E06A574E493A}"/>
              </a:ext>
            </a:extLst>
          </xdr:cNvPr>
          <xdr:cNvSpPr/>
        </xdr:nvSpPr>
        <xdr:spPr>
          <a:xfrm flipH="1">
            <a:off x="9939141999"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7" name="مستطيل مستدير الزوايا 49">
            <a:extLst>
              <a:ext uri="{FF2B5EF4-FFF2-40B4-BE49-F238E27FC236}">
                <a16:creationId xmlns:a16="http://schemas.microsoft.com/office/drawing/2014/main" id="{379C9A67-72DE-0B6C-350F-ECD0CC2207DD}"/>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390495</xdr:colOff>
      <xdr:row>14</xdr:row>
      <xdr:rowOff>113584</xdr:rowOff>
    </xdr:from>
    <xdr:to>
      <xdr:col>14</xdr:col>
      <xdr:colOff>553118</xdr:colOff>
      <xdr:row>30</xdr:row>
      <xdr:rowOff>171818</xdr:rowOff>
    </xdr:to>
    <xdr:graphicFrame macro="">
      <xdr:nvGraphicFramePr>
        <xdr:cNvPr id="8" name="Chart 10">
          <a:extLst>
            <a:ext uri="{FF2B5EF4-FFF2-40B4-BE49-F238E27FC236}">
              <a16:creationId xmlns:a16="http://schemas.microsoft.com/office/drawing/2014/main" id="{6306A396-F4D2-4448-8EFE-42CA1E2E7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15875</xdr:colOff>
      <xdr:row>31</xdr:row>
      <xdr:rowOff>15875</xdr:rowOff>
    </xdr:from>
    <xdr:to>
      <xdr:col>5</xdr:col>
      <xdr:colOff>712342</xdr:colOff>
      <xdr:row>32</xdr:row>
      <xdr:rowOff>107720</xdr:rowOff>
    </xdr:to>
    <xdr:sp macro="" textlink="">
      <xdr:nvSpPr>
        <xdr:cNvPr id="9" name="Rectangle 12">
          <a:extLst>
            <a:ext uri="{FF2B5EF4-FFF2-40B4-BE49-F238E27FC236}">
              <a16:creationId xmlns:a16="http://schemas.microsoft.com/office/drawing/2014/main" id="{2474F516-1B0A-4928-BD76-7F4110BCA390}"/>
            </a:ext>
          </a:extLst>
        </xdr:cNvPr>
        <xdr:cNvSpPr/>
      </xdr:nvSpPr>
      <xdr:spPr>
        <a:xfrm flipH="1">
          <a:off x="9984522958" y="6321425"/>
          <a:ext cx="1309242" cy="2696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237593</xdr:colOff>
      <xdr:row>31</xdr:row>
      <xdr:rowOff>15875</xdr:rowOff>
    </xdr:from>
    <xdr:to>
      <xdr:col>10</xdr:col>
      <xdr:colOff>27734</xdr:colOff>
      <xdr:row>32</xdr:row>
      <xdr:rowOff>107720</xdr:rowOff>
    </xdr:to>
    <xdr:sp macro="" textlink="">
      <xdr:nvSpPr>
        <xdr:cNvPr id="10" name="Rectangle 13">
          <a:extLst>
            <a:ext uri="{FF2B5EF4-FFF2-40B4-BE49-F238E27FC236}">
              <a16:creationId xmlns:a16="http://schemas.microsoft.com/office/drawing/2014/main" id="{5382C28C-8774-4D11-8451-47427464AC7E}"/>
            </a:ext>
          </a:extLst>
        </xdr:cNvPr>
        <xdr:cNvSpPr/>
      </xdr:nvSpPr>
      <xdr:spPr>
        <a:xfrm flipH="1">
          <a:off x="9981864291" y="6321425"/>
          <a:ext cx="1618941" cy="2696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292510</xdr:colOff>
      <xdr:row>31</xdr:row>
      <xdr:rowOff>15875</xdr:rowOff>
    </xdr:from>
    <xdr:to>
      <xdr:col>14</xdr:col>
      <xdr:colOff>94195</xdr:colOff>
      <xdr:row>32</xdr:row>
      <xdr:rowOff>107720</xdr:rowOff>
    </xdr:to>
    <xdr:sp macro="" textlink="">
      <xdr:nvSpPr>
        <xdr:cNvPr id="11" name="Rectangle 14">
          <a:extLst>
            <a:ext uri="{FF2B5EF4-FFF2-40B4-BE49-F238E27FC236}">
              <a16:creationId xmlns:a16="http://schemas.microsoft.com/office/drawing/2014/main" id="{AD4F70F9-2F6C-483D-A143-C4D22AAFFF9E}"/>
            </a:ext>
          </a:extLst>
        </xdr:cNvPr>
        <xdr:cNvSpPr/>
      </xdr:nvSpPr>
      <xdr:spPr>
        <a:xfrm flipH="1">
          <a:off x="9979362605" y="6321425"/>
          <a:ext cx="1627310" cy="2696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editAs="oneCell">
    <xdr:from>
      <xdr:col>13</xdr:col>
      <xdr:colOff>0</xdr:colOff>
      <xdr:row>2</xdr:row>
      <xdr:rowOff>0</xdr:rowOff>
    </xdr:from>
    <xdr:to>
      <xdr:col>16</xdr:col>
      <xdr:colOff>771296</xdr:colOff>
      <xdr:row>9</xdr:row>
      <xdr:rowOff>1824</xdr:rowOff>
    </xdr:to>
    <xdr:pic>
      <xdr:nvPicPr>
        <xdr:cNvPr id="12" name="Picture 13">
          <a:extLst>
            <a:ext uri="{FF2B5EF4-FFF2-40B4-BE49-F238E27FC236}">
              <a16:creationId xmlns:a16="http://schemas.microsoft.com/office/drawing/2014/main" id="{C6580CB8-7018-4F2A-9731-B3D90D9835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77463129" y="361950"/>
          <a:ext cx="2603271" cy="1268649"/>
        </a:xfrm>
        <a:prstGeom prst="rect">
          <a:avLst/>
        </a:prstGeom>
      </xdr:spPr>
    </xdr:pic>
    <xdr:clientData/>
  </xdr:twoCellAnchor>
  <xdr:twoCellAnchor>
    <xdr:from>
      <xdr:col>1</xdr:col>
      <xdr:colOff>554830</xdr:colOff>
      <xdr:row>44</xdr:row>
      <xdr:rowOff>121447</xdr:rowOff>
    </xdr:from>
    <xdr:to>
      <xdr:col>15</xdr:col>
      <xdr:colOff>569118</xdr:colOff>
      <xdr:row>66</xdr:row>
      <xdr:rowOff>37340</xdr:rowOff>
    </xdr:to>
    <xdr:grpSp>
      <xdr:nvGrpSpPr>
        <xdr:cNvPr id="13" name="Group 19">
          <a:extLst>
            <a:ext uri="{FF2B5EF4-FFF2-40B4-BE49-F238E27FC236}">
              <a16:creationId xmlns:a16="http://schemas.microsoft.com/office/drawing/2014/main" id="{1F4E8D58-3613-4B2A-B996-D01D3258B4EA}"/>
            </a:ext>
          </a:extLst>
        </xdr:cNvPr>
        <xdr:cNvGrpSpPr/>
      </xdr:nvGrpSpPr>
      <xdr:grpSpPr>
        <a:xfrm>
          <a:off x="11338960700" y="9663765"/>
          <a:ext cx="10006879" cy="3725893"/>
          <a:chOff x="9937958756" y="3598069"/>
          <a:chExt cx="8777288" cy="4106892"/>
        </a:xfrm>
      </xdr:grpSpPr>
      <xdr:sp macro="" textlink="">
        <xdr:nvSpPr>
          <xdr:cNvPr id="14" name="Rectangle 20">
            <a:extLst>
              <a:ext uri="{FF2B5EF4-FFF2-40B4-BE49-F238E27FC236}">
                <a16:creationId xmlns:a16="http://schemas.microsoft.com/office/drawing/2014/main" id="{656D3166-C052-107C-C4D7-518EE73792DB}"/>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5" name="Rectangle 21">
            <a:extLst>
              <a:ext uri="{FF2B5EF4-FFF2-40B4-BE49-F238E27FC236}">
                <a16:creationId xmlns:a16="http://schemas.microsoft.com/office/drawing/2014/main" id="{1F156346-729C-C3DF-DC98-E91E662C0511}"/>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6" name="Rectangle 22">
            <a:extLst>
              <a:ext uri="{FF2B5EF4-FFF2-40B4-BE49-F238E27FC236}">
                <a16:creationId xmlns:a16="http://schemas.microsoft.com/office/drawing/2014/main" id="{B2791902-F96C-B7D7-D2FA-345E8C80C403}"/>
              </a:ext>
            </a:extLst>
          </xdr:cNvPr>
          <xdr:cNvSpPr/>
        </xdr:nvSpPr>
        <xdr:spPr>
          <a:xfrm flipH="1">
            <a:off x="9939068623"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7" name="مستطيل مستدير الزوايا 49">
            <a:extLst>
              <a:ext uri="{FF2B5EF4-FFF2-40B4-BE49-F238E27FC236}">
                <a16:creationId xmlns:a16="http://schemas.microsoft.com/office/drawing/2014/main" id="{83C2CE24-4793-0092-DEF5-2F26A8227ED5}"/>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26564</xdr:colOff>
      <xdr:row>62</xdr:row>
      <xdr:rowOff>154361</xdr:rowOff>
    </xdr:from>
    <xdr:to>
      <xdr:col>5</xdr:col>
      <xdr:colOff>714233</xdr:colOff>
      <xdr:row>64</xdr:row>
      <xdr:rowOff>69478</xdr:rowOff>
    </xdr:to>
    <xdr:sp macro="" textlink="">
      <xdr:nvSpPr>
        <xdr:cNvPr id="18" name="Rectangle 25">
          <a:extLst>
            <a:ext uri="{FF2B5EF4-FFF2-40B4-BE49-F238E27FC236}">
              <a16:creationId xmlns:a16="http://schemas.microsoft.com/office/drawing/2014/main" id="{7508EA96-6FD3-46D6-96E5-E53EC5DDA99E}"/>
            </a:ext>
          </a:extLst>
        </xdr:cNvPr>
        <xdr:cNvSpPr/>
      </xdr:nvSpPr>
      <xdr:spPr>
        <a:xfrm>
          <a:off x="9984521067" y="13194086"/>
          <a:ext cx="1297269" cy="273892"/>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62</xdr:row>
      <xdr:rowOff>154361</xdr:rowOff>
    </xdr:from>
    <xdr:to>
      <xdr:col>9</xdr:col>
      <xdr:colOff>600934</xdr:colOff>
      <xdr:row>64</xdr:row>
      <xdr:rowOff>69478</xdr:rowOff>
    </xdr:to>
    <xdr:sp macro="" textlink="">
      <xdr:nvSpPr>
        <xdr:cNvPr id="19" name="Rectangle 26">
          <a:extLst>
            <a:ext uri="{FF2B5EF4-FFF2-40B4-BE49-F238E27FC236}">
              <a16:creationId xmlns:a16="http://schemas.microsoft.com/office/drawing/2014/main" id="{FFCDD2E6-0EF5-46F4-BA49-76C779DBC720}"/>
            </a:ext>
          </a:extLst>
        </xdr:cNvPr>
        <xdr:cNvSpPr/>
      </xdr:nvSpPr>
      <xdr:spPr>
        <a:xfrm>
          <a:off x="9981907041" y="13194086"/>
          <a:ext cx="1594995" cy="273892"/>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62</xdr:row>
      <xdr:rowOff>154361</xdr:rowOff>
    </xdr:from>
    <xdr:to>
      <xdr:col>14</xdr:col>
      <xdr:colOff>131279</xdr:colOff>
      <xdr:row>64</xdr:row>
      <xdr:rowOff>69478</xdr:rowOff>
    </xdr:to>
    <xdr:sp macro="" textlink="">
      <xdr:nvSpPr>
        <xdr:cNvPr id="20" name="Rectangle 27">
          <a:extLst>
            <a:ext uri="{FF2B5EF4-FFF2-40B4-BE49-F238E27FC236}">
              <a16:creationId xmlns:a16="http://schemas.microsoft.com/office/drawing/2014/main" id="{EC442855-EAB3-44C2-A34F-35CC72C58080}"/>
            </a:ext>
          </a:extLst>
        </xdr:cNvPr>
        <xdr:cNvSpPr/>
      </xdr:nvSpPr>
      <xdr:spPr>
        <a:xfrm>
          <a:off x="9979325521" y="13194086"/>
          <a:ext cx="1607266" cy="273892"/>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2</xdr:col>
      <xdr:colOff>455084</xdr:colOff>
      <xdr:row>45</xdr:row>
      <xdr:rowOff>167744</xdr:rowOff>
    </xdr:from>
    <xdr:to>
      <xdr:col>15</xdr:col>
      <xdr:colOff>403</xdr:colOff>
      <xdr:row>62</xdr:row>
      <xdr:rowOff>172856</xdr:rowOff>
    </xdr:to>
    <xdr:graphicFrame macro="">
      <xdr:nvGraphicFramePr>
        <xdr:cNvPr id="21" name="Chart 2">
          <a:extLst>
            <a:ext uri="{FF2B5EF4-FFF2-40B4-BE49-F238E27FC236}">
              <a16:creationId xmlns:a16="http://schemas.microsoft.com/office/drawing/2014/main" id="{C0174511-7902-4D94-B7D5-82B0A1E65D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40843</xdr:colOff>
      <xdr:row>60</xdr:row>
      <xdr:rowOff>173493</xdr:rowOff>
    </xdr:from>
    <xdr:to>
      <xdr:col>13</xdr:col>
      <xdr:colOff>504347</xdr:colOff>
      <xdr:row>60</xdr:row>
      <xdr:rowOff>173493</xdr:rowOff>
    </xdr:to>
    <xdr:cxnSp macro="">
      <xdr:nvCxnSpPr>
        <xdr:cNvPr id="22" name="Straight Connector 28">
          <a:extLst>
            <a:ext uri="{FF2B5EF4-FFF2-40B4-BE49-F238E27FC236}">
              <a16:creationId xmlns:a16="http://schemas.microsoft.com/office/drawing/2014/main" id="{ADF46D02-F58F-4F50-AC88-8D2E11C8A541}"/>
            </a:ext>
          </a:extLst>
        </xdr:cNvPr>
        <xdr:cNvCxnSpPr/>
      </xdr:nvCxnSpPr>
      <xdr:spPr>
        <a:xfrm>
          <a:off x="9979558878" y="12851268"/>
          <a:ext cx="6248354"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47625</xdr:rowOff>
    </xdr:from>
    <xdr:ext cx="3314337" cy="1076190"/>
    <xdr:pic>
      <xdr:nvPicPr>
        <xdr:cNvPr id="2" name="Picture 1">
          <a:extLst>
            <a:ext uri="{FF2B5EF4-FFF2-40B4-BE49-F238E27FC236}">
              <a16:creationId xmlns:a16="http://schemas.microsoft.com/office/drawing/2014/main" id="{6F33A26C-CD63-451D-A4AD-564406A71D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372063" y="47625"/>
          <a:ext cx="3314337" cy="1076190"/>
        </a:xfrm>
        <a:prstGeom prst="rect">
          <a:avLst/>
        </a:prstGeom>
      </xdr:spPr>
    </xdr:pic>
    <xdr:clientData/>
  </xdr:oneCellAnchor>
  <xdr:twoCellAnchor>
    <xdr:from>
      <xdr:col>0</xdr:col>
      <xdr:colOff>0</xdr:colOff>
      <xdr:row>2</xdr:row>
      <xdr:rowOff>438150</xdr:rowOff>
    </xdr:from>
    <xdr:to>
      <xdr:col>0</xdr:col>
      <xdr:colOff>981073</xdr:colOff>
      <xdr:row>3</xdr:row>
      <xdr:rowOff>121739</xdr:rowOff>
    </xdr:to>
    <xdr:sp macro="" textlink="">
      <xdr:nvSpPr>
        <xdr:cNvPr id="3" name="Rectangle 2">
          <a:extLst>
            <a:ext uri="{FF2B5EF4-FFF2-40B4-BE49-F238E27FC236}">
              <a16:creationId xmlns:a16="http://schemas.microsoft.com/office/drawing/2014/main" id="{CF81533F-D187-4EC7-BEA9-A362EF99EB3B}"/>
            </a:ext>
          </a:extLst>
        </xdr:cNvPr>
        <xdr:cNvSpPr/>
      </xdr:nvSpPr>
      <xdr:spPr>
        <a:xfrm>
          <a:off x="9987078707" y="544830"/>
          <a:ext cx="607693" cy="12554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4</xdr:col>
      <xdr:colOff>1854868</xdr:colOff>
      <xdr:row>0</xdr:row>
      <xdr:rowOff>0</xdr:rowOff>
    </xdr:from>
    <xdr:to>
      <xdr:col>5</xdr:col>
      <xdr:colOff>87462</xdr:colOff>
      <xdr:row>1</xdr:row>
      <xdr:rowOff>28771</xdr:rowOff>
    </xdr:to>
    <xdr:pic>
      <xdr:nvPicPr>
        <xdr:cNvPr id="5" name="Picture 4">
          <a:extLst>
            <a:ext uri="{FF2B5EF4-FFF2-40B4-BE49-F238E27FC236}">
              <a16:creationId xmlns:a16="http://schemas.microsoft.com/office/drawing/2014/main" id="{F0333727-8218-43C2-A11F-FBAA39ED73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56349116" y="0"/>
          <a:ext cx="2594042" cy="12422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3228612</xdr:colOff>
      <xdr:row>0</xdr:row>
      <xdr:rowOff>1190490</xdr:rowOff>
    </xdr:to>
    <xdr:pic>
      <xdr:nvPicPr>
        <xdr:cNvPr id="2" name="Picture 1">
          <a:extLst>
            <a:ext uri="{FF2B5EF4-FFF2-40B4-BE49-F238E27FC236}">
              <a16:creationId xmlns:a16="http://schemas.microsoft.com/office/drawing/2014/main" id="{784C3BA7-5AE1-46F4-A8E3-B7F71CBD4F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8262688" y="123825"/>
          <a:ext cx="3133362" cy="1076190"/>
        </a:xfrm>
        <a:prstGeom prst="rect">
          <a:avLst/>
        </a:prstGeom>
      </xdr:spPr>
    </xdr:pic>
    <xdr:clientData/>
  </xdr:twoCellAnchor>
  <xdr:twoCellAnchor editAs="oneCell">
    <xdr:from>
      <xdr:col>3</xdr:col>
      <xdr:colOff>2002729</xdr:colOff>
      <xdr:row>0</xdr:row>
      <xdr:rowOff>63544</xdr:rowOff>
    </xdr:from>
    <xdr:to>
      <xdr:col>4</xdr:col>
      <xdr:colOff>2031371</xdr:colOff>
      <xdr:row>1</xdr:row>
      <xdr:rowOff>86633</xdr:rowOff>
    </xdr:to>
    <xdr:pic>
      <xdr:nvPicPr>
        <xdr:cNvPr id="5" name="Picture 4">
          <a:extLst>
            <a:ext uri="{FF2B5EF4-FFF2-40B4-BE49-F238E27FC236}">
              <a16:creationId xmlns:a16="http://schemas.microsoft.com/office/drawing/2014/main" id="{15AAB096-0E57-4D16-B76E-51CF4D4D11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8531579" y="66719"/>
          <a:ext cx="2609917" cy="12391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123825</xdr:rowOff>
    </xdr:from>
    <xdr:ext cx="2904762" cy="1076190"/>
    <xdr:pic>
      <xdr:nvPicPr>
        <xdr:cNvPr id="2" name="Picture 1">
          <a:extLst>
            <a:ext uri="{FF2B5EF4-FFF2-40B4-BE49-F238E27FC236}">
              <a16:creationId xmlns:a16="http://schemas.microsoft.com/office/drawing/2014/main" id="{FF152F31-10E5-4654-8032-789F416EFC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7577563" y="123825"/>
          <a:ext cx="2904762" cy="1076190"/>
        </a:xfrm>
        <a:prstGeom prst="rect">
          <a:avLst/>
        </a:prstGeom>
      </xdr:spPr>
    </xdr:pic>
    <xdr:clientData/>
  </xdr:oneCellAnchor>
  <xdr:twoCellAnchor editAs="oneCell">
    <xdr:from>
      <xdr:col>4</xdr:col>
      <xdr:colOff>916214</xdr:colOff>
      <xdr:row>0</xdr:row>
      <xdr:rowOff>0</xdr:rowOff>
    </xdr:from>
    <xdr:to>
      <xdr:col>5</xdr:col>
      <xdr:colOff>238645</xdr:colOff>
      <xdr:row>1</xdr:row>
      <xdr:rowOff>29893</xdr:rowOff>
    </xdr:to>
    <xdr:pic>
      <xdr:nvPicPr>
        <xdr:cNvPr id="3" name="Picture 2">
          <a:extLst>
            <a:ext uri="{FF2B5EF4-FFF2-40B4-BE49-F238E27FC236}">
              <a16:creationId xmlns:a16="http://schemas.microsoft.com/office/drawing/2014/main" id="{C2EFCD54-9D28-4085-B7B0-CF637D1F25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2479555" y="0"/>
          <a:ext cx="2894306" cy="12490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3003187</xdr:colOff>
      <xdr:row>0</xdr:row>
      <xdr:rowOff>1200015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5582988" y="123825"/>
          <a:ext cx="2904762" cy="1076190"/>
        </a:xfrm>
        <a:prstGeom prst="rect">
          <a:avLst/>
        </a:prstGeom>
      </xdr:spPr>
    </xdr:pic>
    <xdr:clientData/>
  </xdr:twoCellAnchor>
  <xdr:twoCellAnchor editAs="oneCell">
    <xdr:from>
      <xdr:col>2</xdr:col>
      <xdr:colOff>1690077</xdr:colOff>
      <xdr:row>0</xdr:row>
      <xdr:rowOff>0</xdr:rowOff>
    </xdr:from>
    <xdr:to>
      <xdr:col>3</xdr:col>
      <xdr:colOff>28154</xdr:colOff>
      <xdr:row>1</xdr:row>
      <xdr:rowOff>21135</xdr:rowOff>
    </xdr:to>
    <xdr:pic>
      <xdr:nvPicPr>
        <xdr:cNvPr id="4" name="Picture 3">
          <a:extLst>
            <a:ext uri="{FF2B5EF4-FFF2-40B4-BE49-F238E27FC236}">
              <a16:creationId xmlns:a16="http://schemas.microsoft.com/office/drawing/2014/main" id="{440E7265-6EDE-4E3B-B6CD-D87DDB4BCB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1811188" y="0"/>
          <a:ext cx="2594042" cy="124228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95250</xdr:colOff>
      <xdr:row>0</xdr:row>
      <xdr:rowOff>123825</xdr:rowOff>
    </xdr:from>
    <xdr:ext cx="2917815" cy="1076190"/>
    <xdr:pic>
      <xdr:nvPicPr>
        <xdr:cNvPr id="2" name="Picture 1">
          <a:extLst>
            <a:ext uri="{FF2B5EF4-FFF2-40B4-BE49-F238E27FC236}">
              <a16:creationId xmlns:a16="http://schemas.microsoft.com/office/drawing/2014/main" id="{AB902F36-E965-40FC-A583-F970812A51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73335" y="123825"/>
          <a:ext cx="2917815" cy="1076190"/>
        </a:xfrm>
        <a:prstGeom prst="rect">
          <a:avLst/>
        </a:prstGeom>
      </xdr:spPr>
    </xdr:pic>
    <xdr:clientData/>
  </xdr:oneCellAnchor>
  <xdr:twoCellAnchor editAs="oneCell">
    <xdr:from>
      <xdr:col>4</xdr:col>
      <xdr:colOff>1086827</xdr:colOff>
      <xdr:row>0</xdr:row>
      <xdr:rowOff>0</xdr:rowOff>
    </xdr:from>
    <xdr:to>
      <xdr:col>6</xdr:col>
      <xdr:colOff>286062</xdr:colOff>
      <xdr:row>1</xdr:row>
      <xdr:rowOff>21135</xdr:rowOff>
    </xdr:to>
    <xdr:pic>
      <xdr:nvPicPr>
        <xdr:cNvPr id="4" name="Picture 3">
          <a:extLst>
            <a:ext uri="{FF2B5EF4-FFF2-40B4-BE49-F238E27FC236}">
              <a16:creationId xmlns:a16="http://schemas.microsoft.com/office/drawing/2014/main" id="{B87C7F40-C27B-4AB3-BDF8-3D41535EA8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9742784" y="0"/>
          <a:ext cx="2594042" cy="12422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086/AppData/Local/Microsoft/Windows/INetCache/Content.Outlook/FRSK3PML/&#1578;&#1602;&#1585;&#1610;&#1585;%20&#1575;&#1604;&#1571;&#1583;&#1575;&#1569;%20&#1575;&#1604;&#1588;&#1607;&#1585;&#1610;%20&#1605;&#1575;&#1585;&#1587;2023&#1605;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يزان المراجعة (مختصر) 2023م"/>
      <sheetName val="ميزان المراجعة 2023م"/>
      <sheetName val="ميزان المراجعة 2022م"/>
      <sheetName val="ميزان القطاعات"/>
      <sheetName val="عمليات القطاعات"/>
      <sheetName val="جدول ملخص"/>
      <sheetName val="التقرير"/>
      <sheetName val="الاحتياطي+الجاري+الدين العام  "/>
      <sheetName val="قطاعات"/>
      <sheetName val="البيانات"/>
      <sheetName val="تقرير الاداء الشهري"/>
      <sheetName val="--"/>
    </sheetNames>
    <sheetDataSet>
      <sheetData sheetId="0"/>
      <sheetData sheetId="1"/>
      <sheetData sheetId="2"/>
      <sheetData sheetId="3"/>
      <sheetData sheetId="4"/>
      <sheetData sheetId="5"/>
      <sheetData sheetId="6">
        <row r="116">
          <cell r="E116">
            <v>25979.059356010002</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showRowColHeaders="0" rightToLeft="1" tabSelected="1" zoomScale="60" zoomScaleNormal="60" workbookViewId="0">
      <selection activeCell="B38" sqref="B38"/>
    </sheetView>
  </sheetViews>
  <sheetFormatPr defaultRowHeight="14.25"/>
  <cols>
    <col min="1" max="2" width="68.875" customWidth="1"/>
  </cols>
  <sheetData>
    <row r="1" spans="1:2" ht="104.25" customHeight="1"/>
    <row r="2" spans="1:2" ht="32.25">
      <c r="A2" s="38" t="s">
        <v>87</v>
      </c>
      <c r="B2" s="38" t="s">
        <v>88</v>
      </c>
    </row>
    <row r="3" spans="1:2" s="106" customFormat="1" ht="32.25">
      <c r="A3" s="88" t="s">
        <v>161</v>
      </c>
      <c r="B3" s="90" t="s">
        <v>162</v>
      </c>
    </row>
    <row r="4" spans="1:2" ht="63.75">
      <c r="A4" s="40" t="s">
        <v>190</v>
      </c>
      <c r="B4" s="41" t="s">
        <v>191</v>
      </c>
    </row>
    <row r="5" spans="1:2" ht="63.75">
      <c r="A5" s="87" t="s">
        <v>245</v>
      </c>
      <c r="B5" s="89" t="s">
        <v>208</v>
      </c>
    </row>
    <row r="6" spans="1:2" ht="32.25">
      <c r="A6" s="88" t="s">
        <v>7</v>
      </c>
      <c r="B6" s="90" t="s">
        <v>41</v>
      </c>
    </row>
    <row r="7" spans="1:2" ht="32.25">
      <c r="A7" s="87" t="s">
        <v>10</v>
      </c>
      <c r="B7" s="89" t="s">
        <v>42</v>
      </c>
    </row>
    <row r="8" spans="1:2" ht="32.25">
      <c r="A8" s="39" t="s">
        <v>64</v>
      </c>
      <c r="B8" s="42" t="s">
        <v>172</v>
      </c>
    </row>
    <row r="9" spans="1:2" ht="63.75">
      <c r="A9" s="87" t="s">
        <v>246</v>
      </c>
      <c r="B9" s="131" t="s">
        <v>249</v>
      </c>
    </row>
    <row r="10" spans="1:2" ht="32.25">
      <c r="A10" s="39" t="s">
        <v>70</v>
      </c>
      <c r="B10" s="42" t="s">
        <v>78</v>
      </c>
    </row>
    <row r="11" spans="1:2" ht="32.25">
      <c r="A11" s="39" t="s">
        <v>116</v>
      </c>
      <c r="B11" s="42" t="s">
        <v>115</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dix!A1" display="ملحق تعريف البنود" xr:uid="{00000000-0004-0000-0000-00000B000000}"/>
    <hyperlink ref="B11" location="Append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B9" location="Gov.Reserve!A1" display="Gov.Reserve!A1" xr:uid="{9A57C7A1-D299-4716-B6EC-57129A91DD73}"/>
    <hyperlink ref="A10:B10" location="DEBT!A1" display="الدين العام" xr:uid="{00000000-0004-0000-0000-000004000000}"/>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6"/>
  <sheetViews>
    <sheetView showGridLines="0" showRowColHeaders="0" rightToLeft="1" topLeftCell="A43" zoomScale="66" zoomScaleNormal="100" workbookViewId="0">
      <selection activeCell="A50" sqref="A50"/>
    </sheetView>
  </sheetViews>
  <sheetFormatPr defaultRowHeight="14.25"/>
  <cols>
    <col min="1" max="1" width="64.875" customWidth="1"/>
    <col min="2" max="2" width="30.125" customWidth="1"/>
    <col min="3" max="3" width="24.5" customWidth="1"/>
    <col min="4" max="4" width="36.875" customWidth="1"/>
    <col min="5" max="5" width="32.125" customWidth="1"/>
    <col min="6" max="6" width="25.375" customWidth="1"/>
    <col min="7" max="7" width="44.875" customWidth="1"/>
  </cols>
  <sheetData>
    <row r="1" spans="1:6" ht="96" customHeight="1"/>
    <row r="2" spans="1:6" ht="39.75">
      <c r="A2" s="69" t="s">
        <v>10</v>
      </c>
      <c r="B2" s="69"/>
      <c r="C2" s="69"/>
      <c r="D2" s="69" t="s">
        <v>42</v>
      </c>
      <c r="F2" s="23"/>
    </row>
    <row r="3" spans="1:6" ht="39.75">
      <c r="A3" s="66" t="s">
        <v>176</v>
      </c>
      <c r="B3" s="66"/>
      <c r="C3" s="67"/>
      <c r="D3" s="68" t="s">
        <v>175</v>
      </c>
      <c r="F3" s="23"/>
    </row>
    <row r="4" spans="1:6" ht="26.25">
      <c r="A4" s="24" t="s">
        <v>40</v>
      </c>
      <c r="B4" s="24"/>
      <c r="C4" s="24"/>
      <c r="D4" s="6" t="s">
        <v>6</v>
      </c>
    </row>
    <row r="5" spans="1:6" ht="35.25">
      <c r="A5" s="164" t="s">
        <v>38</v>
      </c>
      <c r="B5" s="165" t="s">
        <v>95</v>
      </c>
      <c r="C5" s="165"/>
      <c r="D5" s="163" t="s">
        <v>11</v>
      </c>
    </row>
    <row r="6" spans="1:6" ht="20.100000000000001" customHeight="1">
      <c r="A6" s="164"/>
      <c r="B6" s="165" t="s">
        <v>173</v>
      </c>
      <c r="C6" s="165"/>
      <c r="D6" s="163"/>
    </row>
    <row r="7" spans="1:6" ht="27">
      <c r="A7" s="21" t="s">
        <v>29</v>
      </c>
      <c r="B7" s="182">
        <v>134066.47103604002</v>
      </c>
      <c r="C7" s="182"/>
      <c r="D7" s="8" t="s">
        <v>12</v>
      </c>
    </row>
    <row r="8" spans="1:6" ht="27">
      <c r="A8" s="21" t="s">
        <v>96</v>
      </c>
      <c r="B8" s="182">
        <v>54102.336579702504</v>
      </c>
      <c r="C8" s="182"/>
      <c r="D8" s="8" t="s">
        <v>13</v>
      </c>
    </row>
    <row r="9" spans="1:6" ht="27">
      <c r="A9" s="21" t="s">
        <v>97</v>
      </c>
      <c r="B9" s="182">
        <v>9927.6292725700005</v>
      </c>
      <c r="C9" s="182"/>
      <c r="D9" s="8" t="s">
        <v>14</v>
      </c>
    </row>
    <row r="10" spans="1:6" ht="27">
      <c r="A10" s="21" t="s">
        <v>98</v>
      </c>
      <c r="B10" s="182">
        <v>6062.4892957700004</v>
      </c>
      <c r="C10" s="182"/>
      <c r="D10" s="8" t="s">
        <v>15</v>
      </c>
    </row>
    <row r="11" spans="1:6" ht="27">
      <c r="A11" s="21" t="s">
        <v>99</v>
      </c>
      <c r="B11" s="182">
        <v>504.60383475000003</v>
      </c>
      <c r="C11" s="182"/>
      <c r="D11" s="8" t="s">
        <v>16</v>
      </c>
    </row>
    <row r="12" spans="1:6" ht="27">
      <c r="A12" s="21" t="s">
        <v>100</v>
      </c>
      <c r="B12" s="182">
        <v>19204.805957670003</v>
      </c>
      <c r="C12" s="182"/>
      <c r="D12" s="8" t="s">
        <v>17</v>
      </c>
    </row>
    <row r="13" spans="1:6" ht="27">
      <c r="A13" s="21" t="s">
        <v>101</v>
      </c>
      <c r="B13" s="182">
        <v>34007.205493900001</v>
      </c>
      <c r="C13" s="182"/>
      <c r="D13" s="8" t="s">
        <v>18</v>
      </c>
    </row>
    <row r="14" spans="1:6" ht="27">
      <c r="A14" s="22" t="s">
        <v>102</v>
      </c>
      <c r="B14" s="183">
        <f>[1]التقرير!$E$116</f>
        <v>25979.059356010002</v>
      </c>
      <c r="C14" s="183"/>
      <c r="D14" s="18" t="s">
        <v>113</v>
      </c>
    </row>
    <row r="15" spans="1:6" ht="27">
      <c r="A15" s="83" t="s">
        <v>89</v>
      </c>
      <c r="B15" s="184">
        <f>SUM(B7:C14)</f>
        <v>283854.60082641256</v>
      </c>
      <c r="C15" s="184"/>
      <c r="D15" s="20" t="s">
        <v>19</v>
      </c>
    </row>
    <row r="16" spans="1:6" ht="27">
      <c r="A16" s="11"/>
      <c r="B16" s="11"/>
      <c r="E16" s="10"/>
    </row>
    <row r="17" spans="1:5" ht="27">
      <c r="A17" s="11"/>
      <c r="B17" s="11"/>
      <c r="E17" s="10"/>
    </row>
    <row r="18" spans="1:5" ht="28.5" customHeight="1">
      <c r="A18" s="109" t="s">
        <v>176</v>
      </c>
      <c r="B18" s="71"/>
      <c r="C18" s="72"/>
      <c r="D18" s="72"/>
      <c r="E18" s="109" t="s">
        <v>177</v>
      </c>
    </row>
    <row r="19" spans="1:5" ht="20.25" customHeight="1">
      <c r="A19" s="76" t="s">
        <v>107</v>
      </c>
      <c r="B19" s="74"/>
      <c r="C19" s="72"/>
      <c r="D19" s="72"/>
      <c r="E19" s="75"/>
    </row>
    <row r="20" spans="1:5" ht="26.25">
      <c r="A20" s="24" t="s">
        <v>40</v>
      </c>
      <c r="B20" s="24"/>
      <c r="C20" s="24"/>
      <c r="E20" s="6" t="s">
        <v>6</v>
      </c>
    </row>
    <row r="21" spans="1:5" ht="32.25">
      <c r="A21" s="161" t="s">
        <v>38</v>
      </c>
      <c r="B21" s="84" t="s">
        <v>112</v>
      </c>
      <c r="C21" s="84" t="s">
        <v>95</v>
      </c>
      <c r="D21" s="85" t="s">
        <v>95</v>
      </c>
      <c r="E21" s="161" t="s">
        <v>11</v>
      </c>
    </row>
    <row r="22" spans="1:5" ht="32.25">
      <c r="A22" s="161"/>
      <c r="B22" s="84" t="s">
        <v>110</v>
      </c>
      <c r="C22" s="84">
        <v>2023</v>
      </c>
      <c r="D22" s="85">
        <v>2022</v>
      </c>
      <c r="E22" s="161"/>
    </row>
    <row r="23" spans="1:5" ht="27">
      <c r="A23" s="21" t="s">
        <v>29</v>
      </c>
      <c r="B23" s="57">
        <v>7.1051832381564692E-2</v>
      </c>
      <c r="C23" s="51">
        <v>134066.47103604002</v>
      </c>
      <c r="D23" s="51">
        <v>125172.7199214375</v>
      </c>
      <c r="E23" s="8" t="s">
        <v>12</v>
      </c>
    </row>
    <row r="24" spans="1:5" ht="27">
      <c r="A24" s="21" t="s">
        <v>30</v>
      </c>
      <c r="B24" s="57">
        <v>0.70079549712018574</v>
      </c>
      <c r="C24" s="51">
        <v>54102.336579702504</v>
      </c>
      <c r="D24" s="51">
        <v>31810.018706722502</v>
      </c>
      <c r="E24" s="8" t="s">
        <v>13</v>
      </c>
    </row>
    <row r="25" spans="1:5" ht="27">
      <c r="A25" s="21" t="s">
        <v>31</v>
      </c>
      <c r="B25" s="57">
        <v>0.50291935541866584</v>
      </c>
      <c r="C25" s="51">
        <v>9927.6292725700005</v>
      </c>
      <c r="D25" s="51">
        <v>6605.5635232700006</v>
      </c>
      <c r="E25" s="8" t="s">
        <v>14</v>
      </c>
    </row>
    <row r="26" spans="1:5" ht="27">
      <c r="A26" s="21" t="s">
        <v>32</v>
      </c>
      <c r="B26" s="57">
        <v>0.24328969961880387</v>
      </c>
      <c r="C26" s="51">
        <v>6062.4892957700004</v>
      </c>
      <c r="D26" s="51">
        <v>4876.1678775500004</v>
      </c>
      <c r="E26" s="8" t="s">
        <v>15</v>
      </c>
    </row>
    <row r="27" spans="1:5" ht="27">
      <c r="A27" s="21" t="s">
        <v>33</v>
      </c>
      <c r="B27" s="57">
        <v>0.47995175329308171</v>
      </c>
      <c r="C27" s="51">
        <v>504.60383475000003</v>
      </c>
      <c r="D27" s="51">
        <v>340.95965198000005</v>
      </c>
      <c r="E27" s="8" t="s">
        <v>16</v>
      </c>
    </row>
    <row r="28" spans="1:5" ht="27">
      <c r="A28" s="21" t="s">
        <v>34</v>
      </c>
      <c r="B28" s="57">
        <v>0.51571386371486072</v>
      </c>
      <c r="C28" s="51">
        <v>19204.805957670003</v>
      </c>
      <c r="D28" s="51">
        <v>12670.46928673</v>
      </c>
      <c r="E28" s="8" t="s">
        <v>17</v>
      </c>
    </row>
    <row r="29" spans="1:5" ht="27">
      <c r="A29" s="21" t="s">
        <v>35</v>
      </c>
      <c r="B29" s="57">
        <v>0.4078813900478</v>
      </c>
      <c r="C29" s="51">
        <v>34007.205493900001</v>
      </c>
      <c r="D29" s="51">
        <v>24154.879618620002</v>
      </c>
      <c r="E29" s="8" t="s">
        <v>18</v>
      </c>
    </row>
    <row r="30" spans="1:5" ht="27">
      <c r="A30" s="22" t="s">
        <v>36</v>
      </c>
      <c r="B30" s="63">
        <v>0.75103054927173341</v>
      </c>
      <c r="C30" s="61">
        <v>25979.059356010002</v>
      </c>
      <c r="D30" s="61">
        <v>14836.43981358</v>
      </c>
      <c r="E30" s="18" t="s">
        <v>113</v>
      </c>
    </row>
    <row r="31" spans="1:5" ht="27">
      <c r="A31" s="19" t="s">
        <v>24</v>
      </c>
      <c r="B31" s="64">
        <v>0.28751386662641443</v>
      </c>
      <c r="C31" s="62">
        <v>283854.60082641256</v>
      </c>
      <c r="D31" s="62">
        <v>220467.21839989</v>
      </c>
      <c r="E31" s="20" t="s">
        <v>19</v>
      </c>
    </row>
    <row r="32" spans="1:5" ht="27">
      <c r="A32" s="11"/>
      <c r="B32" s="11"/>
      <c r="E32" s="10"/>
    </row>
    <row r="33" spans="1:7" ht="27">
      <c r="A33" s="11"/>
      <c r="B33" s="11"/>
      <c r="E33" s="10"/>
    </row>
    <row r="34" spans="1:7" ht="42.75" customHeight="1">
      <c r="A34" s="109" t="s">
        <v>43</v>
      </c>
      <c r="B34" s="110"/>
      <c r="C34" s="110"/>
      <c r="D34" s="110"/>
      <c r="E34" s="110"/>
      <c r="G34" s="69" t="s">
        <v>42</v>
      </c>
    </row>
    <row r="35" spans="1:7" ht="35.25">
      <c r="A35" s="101" t="s">
        <v>178</v>
      </c>
      <c r="G35" s="101" t="s">
        <v>177</v>
      </c>
    </row>
    <row r="36" spans="1:7" ht="26.25">
      <c r="A36" s="24" t="s">
        <v>40</v>
      </c>
      <c r="G36" s="6" t="s">
        <v>6</v>
      </c>
    </row>
    <row r="37" spans="1:7" ht="105.6" customHeight="1">
      <c r="A37" s="161" t="s">
        <v>37</v>
      </c>
      <c r="B37" s="17" t="s">
        <v>179</v>
      </c>
      <c r="C37" s="17" t="s">
        <v>181</v>
      </c>
      <c r="D37" s="17" t="s">
        <v>103</v>
      </c>
      <c r="E37" s="17" t="s">
        <v>109</v>
      </c>
      <c r="F37" s="17" t="s">
        <v>104</v>
      </c>
      <c r="G37" s="162" t="s">
        <v>44</v>
      </c>
    </row>
    <row r="38" spans="1:7" ht="54">
      <c r="A38" s="161"/>
      <c r="B38" s="17" t="s">
        <v>180</v>
      </c>
      <c r="C38" s="17" t="s">
        <v>182</v>
      </c>
      <c r="D38" s="17" t="s">
        <v>106</v>
      </c>
      <c r="E38" s="17" t="s">
        <v>167</v>
      </c>
      <c r="F38" s="17" t="s">
        <v>105</v>
      </c>
      <c r="G38" s="162"/>
    </row>
    <row r="39" spans="1:7" ht="27">
      <c r="A39" s="21" t="s">
        <v>54</v>
      </c>
      <c r="B39" s="51">
        <v>36946.553253321421</v>
      </c>
      <c r="C39" s="51">
        <v>11882.49413789</v>
      </c>
      <c r="D39" s="57">
        <v>0.32161306242610838</v>
      </c>
      <c r="E39" s="51">
        <v>7788.7715892550104</v>
      </c>
      <c r="F39" s="57">
        <v>0.5255928360105564</v>
      </c>
      <c r="G39" s="8" t="s">
        <v>45</v>
      </c>
    </row>
    <row r="40" spans="1:7" ht="27">
      <c r="A40" s="21" t="s">
        <v>55</v>
      </c>
      <c r="B40" s="51">
        <v>259248.7813182039</v>
      </c>
      <c r="C40" s="51">
        <v>58852.942199737503</v>
      </c>
      <c r="D40" s="57">
        <v>0.22701338035414315</v>
      </c>
      <c r="E40" s="51">
        <v>42644.751410344892</v>
      </c>
      <c r="F40" s="57">
        <v>0.38007469274309758</v>
      </c>
      <c r="G40" s="8" t="s">
        <v>46</v>
      </c>
    </row>
    <row r="41" spans="1:7" ht="27">
      <c r="A41" s="21" t="s">
        <v>56</v>
      </c>
      <c r="B41" s="51">
        <v>105400.3400750296</v>
      </c>
      <c r="C41" s="51">
        <v>27116.11274896</v>
      </c>
      <c r="D41" s="57">
        <v>0.25726779182740112</v>
      </c>
      <c r="E41" s="51">
        <v>23579.537295529957</v>
      </c>
      <c r="F41" s="57">
        <v>0.14998493859760686</v>
      </c>
      <c r="G41" s="8" t="s">
        <v>47</v>
      </c>
    </row>
    <row r="42" spans="1:7" ht="27">
      <c r="A42" s="21" t="s">
        <v>57</v>
      </c>
      <c r="B42" s="51">
        <v>63118.122790832138</v>
      </c>
      <c r="C42" s="51">
        <v>10433.93673757</v>
      </c>
      <c r="D42" s="57">
        <v>0.16530809656914452</v>
      </c>
      <c r="E42" s="51">
        <v>7595.9865169100021</v>
      </c>
      <c r="F42" s="57">
        <v>0.3736118033309066</v>
      </c>
      <c r="G42" s="8" t="s">
        <v>48</v>
      </c>
    </row>
    <row r="43" spans="1:7" ht="27">
      <c r="A43" s="21" t="s">
        <v>58</v>
      </c>
      <c r="B43" s="51">
        <v>189010.55563123457</v>
      </c>
      <c r="C43" s="51">
        <v>52148.697007589995</v>
      </c>
      <c r="D43" s="57">
        <v>0.27590362259626239</v>
      </c>
      <c r="E43" s="51">
        <v>45548.684797030051</v>
      </c>
      <c r="F43" s="57">
        <v>0.14490017088243756</v>
      </c>
      <c r="G43" s="8" t="s">
        <v>49</v>
      </c>
    </row>
    <row r="44" spans="1:7" ht="27">
      <c r="A44" s="21" t="s">
        <v>59</v>
      </c>
      <c r="B44" s="51">
        <v>189342.94196547067</v>
      </c>
      <c r="C44" s="51">
        <v>49604.318126315011</v>
      </c>
      <c r="D44" s="57">
        <v>0.26198134248574761</v>
      </c>
      <c r="E44" s="51">
        <v>37726.608815269967</v>
      </c>
      <c r="F44" s="57">
        <v>0.31483638959453741</v>
      </c>
      <c r="G44" s="8" t="s">
        <v>50</v>
      </c>
    </row>
    <row r="45" spans="1:7" ht="27">
      <c r="A45" s="21" t="s">
        <v>60</v>
      </c>
      <c r="B45" s="51">
        <v>71770.716310831107</v>
      </c>
      <c r="C45" s="51">
        <v>17294.314717699996</v>
      </c>
      <c r="D45" s="57">
        <v>0.24096617125570008</v>
      </c>
      <c r="E45" s="51">
        <v>11253.561037210004</v>
      </c>
      <c r="F45" s="57">
        <v>0.5367859702823119</v>
      </c>
      <c r="G45" s="8" t="s">
        <v>51</v>
      </c>
    </row>
    <row r="46" spans="1:7" ht="27">
      <c r="A46" s="21" t="s">
        <v>62</v>
      </c>
      <c r="B46" s="51">
        <v>34026.576159952296</v>
      </c>
      <c r="C46" s="51">
        <v>9708.6942725600002</v>
      </c>
      <c r="D46" s="57">
        <v>0.28532680534536659</v>
      </c>
      <c r="E46" s="51">
        <v>9061.4934172199992</v>
      </c>
      <c r="F46" s="57">
        <v>7.1423199856890385E-2</v>
      </c>
      <c r="G46" s="8" t="s">
        <v>52</v>
      </c>
    </row>
    <row r="47" spans="1:7" ht="27">
      <c r="A47" s="21" t="s">
        <v>61</v>
      </c>
      <c r="B47" s="51">
        <v>165135.41249508609</v>
      </c>
      <c r="C47" s="51">
        <v>46813.090878089999</v>
      </c>
      <c r="D47" s="57">
        <v>0.283483052912609</v>
      </c>
      <c r="E47" s="51">
        <v>35267.823521120001</v>
      </c>
      <c r="F47" s="57">
        <v>0.32735979156910999</v>
      </c>
      <c r="G47" s="8" t="s">
        <v>53</v>
      </c>
    </row>
    <row r="48" spans="1:7" ht="27">
      <c r="A48" s="19" t="s">
        <v>24</v>
      </c>
      <c r="B48" s="62">
        <v>1113999.9999999618</v>
      </c>
      <c r="C48" s="62">
        <v>283854.6008264125</v>
      </c>
      <c r="D48" s="64">
        <v>0.25480664347075604</v>
      </c>
      <c r="E48" s="62">
        <v>220467.21839988985</v>
      </c>
      <c r="F48" s="64">
        <v>0.28751386662641498</v>
      </c>
      <c r="G48" s="20" t="s">
        <v>19</v>
      </c>
    </row>
    <row r="49" spans="1:7" ht="27">
      <c r="A49" s="11"/>
      <c r="B49" s="11"/>
      <c r="C49" s="11"/>
      <c r="D49" s="121"/>
      <c r="E49" s="10"/>
    </row>
    <row r="50" spans="1:7" ht="27">
      <c r="A50" s="11" t="s">
        <v>20</v>
      </c>
      <c r="B50" s="11"/>
      <c r="C50" s="11"/>
      <c r="D50" s="121"/>
      <c r="G50" s="10" t="s">
        <v>9</v>
      </c>
    </row>
    <row r="51" spans="1:7" ht="27">
      <c r="A51" s="11"/>
      <c r="B51" s="11"/>
      <c r="D51" s="121"/>
      <c r="E51" s="10"/>
    </row>
    <row r="52" spans="1:7" ht="27">
      <c r="A52" s="48" t="s">
        <v>183</v>
      </c>
      <c r="D52" s="121"/>
      <c r="G52" s="65" t="s">
        <v>174</v>
      </c>
    </row>
    <row r="53" spans="1:7">
      <c r="D53" s="121"/>
    </row>
    <row r="54" spans="1:7">
      <c r="D54" s="121"/>
      <c r="F54" s="121"/>
    </row>
    <row r="55" spans="1:7">
      <c r="D55" s="121"/>
      <c r="F55" s="121"/>
    </row>
    <row r="56" spans="1:7">
      <c r="D56" s="121"/>
      <c r="F56" s="121"/>
    </row>
    <row r="57" spans="1:7">
      <c r="D57" s="121"/>
      <c r="F57" s="121"/>
    </row>
    <row r="58" spans="1:7">
      <c r="D58" s="121"/>
      <c r="F58" s="121"/>
    </row>
    <row r="59" spans="1:7">
      <c r="F59" s="121"/>
    </row>
    <row r="60" spans="1:7">
      <c r="F60" s="121"/>
    </row>
    <row r="61" spans="1:7">
      <c r="F61" s="121"/>
    </row>
    <row r="62" spans="1:7">
      <c r="F62" s="121"/>
    </row>
    <row r="63" spans="1:7">
      <c r="F63" s="121"/>
    </row>
    <row r="64" spans="1:7">
      <c r="F64" s="120"/>
    </row>
    <row r="65" spans="6:6">
      <c r="F65" s="120"/>
    </row>
    <row r="66" spans="6:6">
      <c r="F66" s="120"/>
    </row>
  </sheetData>
  <mergeCells count="17">
    <mergeCell ref="G37:G38"/>
    <mergeCell ref="D5:D6"/>
    <mergeCell ref="A21:A22"/>
    <mergeCell ref="E21:E22"/>
    <mergeCell ref="B5:C5"/>
    <mergeCell ref="B6:C6"/>
    <mergeCell ref="B7:C7"/>
    <mergeCell ref="B8:C8"/>
    <mergeCell ref="B9:C9"/>
    <mergeCell ref="B10:C10"/>
    <mergeCell ref="B11:C11"/>
    <mergeCell ref="B12:C12"/>
    <mergeCell ref="B13:C13"/>
    <mergeCell ref="B14:C14"/>
    <mergeCell ref="B15:C15"/>
    <mergeCell ref="A5:A6"/>
    <mergeCell ref="A37:A38"/>
  </mergeCell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zoomScale="50" zoomScaleNormal="50" workbookViewId="0"/>
  </sheetViews>
  <sheetFormatPr defaultRowHeight="14.25"/>
  <cols>
    <col min="1" max="1" width="38.5" customWidth="1"/>
    <col min="2" max="2" width="95.375" customWidth="1"/>
    <col min="3" max="3" width="77.375" customWidth="1"/>
    <col min="4" max="4" width="40.375" customWidth="1"/>
  </cols>
  <sheetData>
    <row r="9" spans="1:4" s="91" customFormat="1" ht="53.25">
      <c r="A9" s="92" t="s">
        <v>135</v>
      </c>
      <c r="D9" s="112" t="s">
        <v>169</v>
      </c>
    </row>
    <row r="10" spans="1:4" ht="35.25">
      <c r="A10" s="114" t="s">
        <v>136</v>
      </c>
      <c r="D10" s="113" t="s">
        <v>170</v>
      </c>
    </row>
    <row r="13" spans="1:4" ht="24">
      <c r="A13" s="94" t="s">
        <v>117</v>
      </c>
      <c r="B13" s="94" t="s">
        <v>118</v>
      </c>
      <c r="C13" s="94" t="s">
        <v>137</v>
      </c>
      <c r="D13" s="95" t="s">
        <v>63</v>
      </c>
    </row>
    <row r="14" spans="1:4" ht="28.5" customHeight="1">
      <c r="A14" s="96" t="s">
        <v>114</v>
      </c>
      <c r="B14" s="96" t="s">
        <v>119</v>
      </c>
      <c r="C14" s="115" t="s">
        <v>138</v>
      </c>
      <c r="D14" s="115" t="s">
        <v>139</v>
      </c>
    </row>
    <row r="15" spans="1:4" ht="23.25">
      <c r="A15" s="93" t="s">
        <v>91</v>
      </c>
      <c r="B15" s="98" t="s">
        <v>159</v>
      </c>
      <c r="C15" s="116" t="s">
        <v>160</v>
      </c>
      <c r="D15" s="116" t="s">
        <v>140</v>
      </c>
    </row>
    <row r="16" spans="1:4" ht="69.75">
      <c r="A16" s="96" t="s">
        <v>120</v>
      </c>
      <c r="B16" s="96" t="s">
        <v>121</v>
      </c>
      <c r="C16" s="115" t="s">
        <v>141</v>
      </c>
      <c r="D16" s="115" t="s">
        <v>142</v>
      </c>
    </row>
    <row r="17" spans="1:4" ht="23.25">
      <c r="A17" s="93" t="s">
        <v>122</v>
      </c>
      <c r="B17" s="93" t="s">
        <v>123</v>
      </c>
      <c r="C17" s="116" t="s">
        <v>143</v>
      </c>
      <c r="D17" s="116" t="s">
        <v>144</v>
      </c>
    </row>
    <row r="18" spans="1:4" ht="69.75">
      <c r="A18" s="96" t="s">
        <v>22</v>
      </c>
      <c r="B18" s="96" t="s">
        <v>124</v>
      </c>
      <c r="C18" s="115" t="s">
        <v>145</v>
      </c>
      <c r="D18" s="115" t="s">
        <v>26</v>
      </c>
    </row>
    <row r="19" spans="1:4" ht="93">
      <c r="A19" s="93" t="s">
        <v>125</v>
      </c>
      <c r="B19" s="93" t="s">
        <v>126</v>
      </c>
      <c r="C19" s="116" t="s">
        <v>146</v>
      </c>
      <c r="D19" s="116" t="s">
        <v>12</v>
      </c>
    </row>
    <row r="20" spans="1:4" ht="46.5">
      <c r="A20" s="96" t="s">
        <v>96</v>
      </c>
      <c r="B20" s="96" t="s">
        <v>127</v>
      </c>
      <c r="C20" s="115" t="s">
        <v>147</v>
      </c>
      <c r="D20" s="115" t="s">
        <v>13</v>
      </c>
    </row>
    <row r="21" spans="1:4" ht="46.5">
      <c r="A21" s="93" t="s">
        <v>31</v>
      </c>
      <c r="B21" s="93" t="s">
        <v>128</v>
      </c>
      <c r="C21" s="116" t="s">
        <v>148</v>
      </c>
      <c r="D21" s="116" t="s">
        <v>14</v>
      </c>
    </row>
    <row r="22" spans="1:4" ht="69.75">
      <c r="A22" s="96" t="s">
        <v>32</v>
      </c>
      <c r="B22" s="96" t="s">
        <v>129</v>
      </c>
      <c r="C22" s="115" t="s">
        <v>149</v>
      </c>
      <c r="D22" s="115" t="s">
        <v>15</v>
      </c>
    </row>
    <row r="23" spans="1:4" ht="46.5">
      <c r="A23" s="93" t="s">
        <v>33</v>
      </c>
      <c r="B23" s="93" t="s">
        <v>130</v>
      </c>
      <c r="C23" s="116" t="s">
        <v>150</v>
      </c>
      <c r="D23" s="116" t="s">
        <v>151</v>
      </c>
    </row>
    <row r="24" spans="1:4" ht="69.75">
      <c r="A24" s="96" t="s">
        <v>34</v>
      </c>
      <c r="B24" s="96" t="s">
        <v>131</v>
      </c>
      <c r="C24" s="115" t="s">
        <v>152</v>
      </c>
      <c r="D24" s="115" t="s">
        <v>17</v>
      </c>
    </row>
    <row r="25" spans="1:4" ht="69.75">
      <c r="A25" s="93" t="s">
        <v>35</v>
      </c>
      <c r="B25" s="93" t="s">
        <v>132</v>
      </c>
      <c r="C25" s="116" t="s">
        <v>153</v>
      </c>
      <c r="D25" s="116" t="s">
        <v>18</v>
      </c>
    </row>
    <row r="26" spans="1:4" ht="70.5" thickBot="1">
      <c r="A26" s="97" t="s">
        <v>133</v>
      </c>
      <c r="B26" s="97" t="s">
        <v>134</v>
      </c>
      <c r="C26" s="117" t="s">
        <v>154</v>
      </c>
      <c r="D26" s="117" t="s">
        <v>155</v>
      </c>
    </row>
    <row r="27" spans="1:4" ht="15" thickTop="1"/>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zoomScale="120" zoomScaleNormal="120" workbookViewId="0">
      <selection activeCell="F30" sqref="F30"/>
    </sheetView>
  </sheetViews>
  <sheetFormatPr defaultRowHeight="14.25"/>
  <sheetData>
    <row r="8" spans="2:17" ht="35.25">
      <c r="B8" s="107" t="s">
        <v>161</v>
      </c>
      <c r="P8" s="108" t="s">
        <v>162</v>
      </c>
    </row>
    <row r="10" spans="2:17" ht="10.5" customHeight="1">
      <c r="B10" s="154" t="s">
        <v>166</v>
      </c>
      <c r="C10" s="154"/>
      <c r="D10" s="154"/>
      <c r="E10" s="154"/>
      <c r="F10" s="154"/>
      <c r="G10" s="154"/>
      <c r="H10" s="154"/>
      <c r="K10" s="153" t="s">
        <v>165</v>
      </c>
      <c r="L10" s="153"/>
      <c r="M10" s="153"/>
      <c r="N10" s="153"/>
      <c r="O10" s="153"/>
      <c r="P10" s="153"/>
      <c r="Q10" s="153"/>
    </row>
    <row r="11" spans="2:17" ht="14.25" customHeight="1">
      <c r="B11" s="154"/>
      <c r="C11" s="154"/>
      <c r="D11" s="154"/>
      <c r="E11" s="154"/>
      <c r="F11" s="154"/>
      <c r="G11" s="154"/>
      <c r="H11" s="154"/>
      <c r="K11" s="153"/>
      <c r="L11" s="153"/>
      <c r="M11" s="153"/>
      <c r="N11" s="153"/>
      <c r="O11" s="153"/>
      <c r="P11" s="153"/>
      <c r="Q11" s="153"/>
    </row>
    <row r="12" spans="2:17" ht="14.25" customHeight="1">
      <c r="B12" s="154"/>
      <c r="C12" s="154"/>
      <c r="D12" s="154"/>
      <c r="E12" s="154"/>
      <c r="F12" s="154"/>
      <c r="G12" s="154"/>
      <c r="H12" s="154"/>
      <c r="K12" s="153"/>
      <c r="L12" s="153"/>
      <c r="M12" s="153"/>
      <c r="N12" s="153"/>
      <c r="O12" s="153"/>
      <c r="P12" s="153"/>
      <c r="Q12" s="153"/>
    </row>
    <row r="13" spans="2:17" ht="14.25" customHeight="1">
      <c r="B13" s="154"/>
      <c r="C13" s="154"/>
      <c r="D13" s="154"/>
      <c r="E13" s="154"/>
      <c r="F13" s="154"/>
      <c r="G13" s="154"/>
      <c r="H13" s="154"/>
      <c r="K13" s="153"/>
      <c r="L13" s="153"/>
      <c r="M13" s="153"/>
      <c r="N13" s="153"/>
      <c r="O13" s="153"/>
      <c r="P13" s="153"/>
      <c r="Q13" s="153"/>
    </row>
    <row r="14" spans="2:17" ht="14.25" customHeight="1">
      <c r="B14" s="154"/>
      <c r="C14" s="154"/>
      <c r="D14" s="154"/>
      <c r="E14" s="154"/>
      <c r="F14" s="154"/>
      <c r="G14" s="154"/>
      <c r="H14" s="154"/>
      <c r="K14" s="153"/>
      <c r="L14" s="153"/>
      <c r="M14" s="153"/>
      <c r="N14" s="153"/>
      <c r="O14" s="153"/>
      <c r="P14" s="153"/>
      <c r="Q14" s="153"/>
    </row>
    <row r="15" spans="2:17" ht="14.25" customHeight="1">
      <c r="B15" s="154"/>
      <c r="C15" s="154"/>
      <c r="D15" s="154"/>
      <c r="E15" s="154"/>
      <c r="F15" s="154"/>
      <c r="G15" s="154"/>
      <c r="H15" s="154"/>
      <c r="K15" s="153"/>
      <c r="L15" s="153"/>
      <c r="M15" s="153"/>
      <c r="N15" s="153"/>
      <c r="O15" s="153"/>
      <c r="P15" s="153"/>
      <c r="Q15" s="153"/>
    </row>
    <row r="16" spans="2:17" ht="14.25" customHeight="1">
      <c r="B16" s="154"/>
      <c r="C16" s="154"/>
      <c r="D16" s="154"/>
      <c r="E16" s="154"/>
      <c r="F16" s="154"/>
      <c r="G16" s="154"/>
      <c r="H16" s="154"/>
      <c r="K16" s="153"/>
      <c r="L16" s="153"/>
      <c r="M16" s="153"/>
      <c r="N16" s="153"/>
      <c r="O16" s="153"/>
      <c r="P16" s="153"/>
      <c r="Q16" s="153"/>
    </row>
    <row r="17" spans="2:17" ht="14.25" customHeight="1">
      <c r="B17" s="154"/>
      <c r="C17" s="154"/>
      <c r="D17" s="154"/>
      <c r="E17" s="154"/>
      <c r="F17" s="154"/>
      <c r="G17" s="154"/>
      <c r="H17" s="154"/>
      <c r="K17" s="153"/>
      <c r="L17" s="153"/>
      <c r="M17" s="153"/>
      <c r="N17" s="153"/>
      <c r="O17" s="153"/>
      <c r="P17" s="153"/>
      <c r="Q17" s="153"/>
    </row>
    <row r="18" spans="2:17" ht="14.25" customHeight="1">
      <c r="B18" s="154"/>
      <c r="C18" s="154"/>
      <c r="D18" s="154"/>
      <c r="E18" s="154"/>
      <c r="F18" s="154"/>
      <c r="G18" s="154"/>
      <c r="H18" s="154"/>
      <c r="K18" s="153"/>
      <c r="L18" s="153"/>
      <c r="M18" s="153"/>
      <c r="N18" s="153"/>
      <c r="O18" s="153"/>
      <c r="P18" s="153"/>
      <c r="Q18" s="153"/>
    </row>
    <row r="19" spans="2:17" ht="14.25" customHeight="1">
      <c r="B19" s="154"/>
      <c r="C19" s="154"/>
      <c r="D19" s="154"/>
      <c r="E19" s="154"/>
      <c r="F19" s="154"/>
      <c r="G19" s="154"/>
      <c r="H19" s="154"/>
      <c r="K19" s="153"/>
      <c r="L19" s="153"/>
      <c r="M19" s="153"/>
      <c r="N19" s="153"/>
      <c r="O19" s="153"/>
      <c r="P19" s="153"/>
      <c r="Q19" s="153"/>
    </row>
    <row r="20" spans="2:17" ht="14.25" customHeight="1">
      <c r="B20" s="154"/>
      <c r="C20" s="154"/>
      <c r="D20" s="154"/>
      <c r="E20" s="154"/>
      <c r="F20" s="154"/>
      <c r="G20" s="154"/>
      <c r="H20" s="154"/>
      <c r="K20" s="153"/>
      <c r="L20" s="153"/>
      <c r="M20" s="153"/>
      <c r="N20" s="153"/>
      <c r="O20" s="153"/>
      <c r="P20" s="153"/>
      <c r="Q20" s="153"/>
    </row>
    <row r="21" spans="2:17" ht="14.25" customHeight="1">
      <c r="B21" s="154"/>
      <c r="C21" s="154"/>
      <c r="D21" s="154"/>
      <c r="E21" s="154"/>
      <c r="F21" s="154"/>
      <c r="G21" s="154"/>
      <c r="H21" s="154"/>
      <c r="K21" s="153"/>
      <c r="L21" s="153"/>
      <c r="M21" s="153"/>
      <c r="N21" s="153"/>
      <c r="O21" s="153"/>
      <c r="P21" s="153"/>
      <c r="Q21" s="153"/>
    </row>
    <row r="22" spans="2:17" ht="14.25" customHeight="1">
      <c r="B22" s="154"/>
      <c r="C22" s="154"/>
      <c r="D22" s="154"/>
      <c r="E22" s="154"/>
      <c r="F22" s="154"/>
      <c r="G22" s="154"/>
      <c r="H22" s="154"/>
      <c r="K22" s="153"/>
      <c r="L22" s="153"/>
      <c r="M22" s="153"/>
      <c r="N22" s="153"/>
      <c r="O22" s="153"/>
      <c r="P22" s="153"/>
      <c r="Q22" s="153"/>
    </row>
    <row r="23" spans="2:17" ht="14.25" customHeight="1">
      <c r="B23" s="154"/>
      <c r="C23" s="154"/>
      <c r="D23" s="154"/>
      <c r="E23" s="154"/>
      <c r="F23" s="154"/>
      <c r="G23" s="154"/>
      <c r="H23" s="154"/>
      <c r="K23" s="153"/>
      <c r="L23" s="153"/>
      <c r="M23" s="153"/>
      <c r="N23" s="153"/>
      <c r="O23" s="153"/>
      <c r="P23" s="153"/>
      <c r="Q23" s="153"/>
    </row>
    <row r="24" spans="2:17" ht="14.25" customHeight="1">
      <c r="B24" s="154"/>
      <c r="C24" s="154"/>
      <c r="D24" s="154"/>
      <c r="E24" s="154"/>
      <c r="F24" s="154"/>
      <c r="G24" s="154"/>
      <c r="H24" s="154"/>
      <c r="K24" s="153"/>
      <c r="L24" s="153"/>
      <c r="M24" s="153"/>
      <c r="N24" s="153"/>
      <c r="O24" s="153"/>
      <c r="P24" s="153"/>
      <c r="Q24" s="153"/>
    </row>
    <row r="25" spans="2:17" ht="14.25" customHeight="1">
      <c r="B25" s="154"/>
      <c r="C25" s="154"/>
      <c r="D25" s="154"/>
      <c r="E25" s="154"/>
      <c r="F25" s="154"/>
      <c r="G25" s="154"/>
      <c r="H25" s="154"/>
      <c r="K25" s="153"/>
      <c r="L25" s="153"/>
      <c r="M25" s="153"/>
      <c r="N25" s="153"/>
      <c r="O25" s="153"/>
      <c r="P25" s="153"/>
      <c r="Q25" s="153"/>
    </row>
    <row r="26" spans="2:17" ht="15" customHeight="1">
      <c r="B26" s="154"/>
      <c r="C26" s="154"/>
      <c r="D26" s="154"/>
      <c r="E26" s="154"/>
      <c r="F26" s="154"/>
      <c r="G26" s="154"/>
      <c r="H26" s="154"/>
      <c r="K26" s="153"/>
      <c r="L26" s="153"/>
      <c r="M26" s="153"/>
      <c r="N26" s="153"/>
      <c r="O26" s="153"/>
      <c r="P26" s="153"/>
      <c r="Q26" s="153"/>
    </row>
    <row r="27" spans="2:17" ht="15" customHeight="1">
      <c r="B27" s="154"/>
      <c r="C27" s="154"/>
      <c r="D27" s="154"/>
      <c r="E27" s="154"/>
      <c r="F27" s="154"/>
      <c r="G27" s="154"/>
      <c r="H27" s="154"/>
      <c r="K27" s="153"/>
      <c r="L27" s="153"/>
      <c r="M27" s="153"/>
      <c r="N27" s="153"/>
      <c r="O27" s="153"/>
      <c r="P27" s="153"/>
      <c r="Q27" s="153"/>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showGridLines="0" showRowColHeaders="0" rightToLeft="1" zoomScale="73" zoomScaleNormal="73" workbookViewId="0">
      <selection activeCell="A11" sqref="A11:E11"/>
    </sheetView>
  </sheetViews>
  <sheetFormatPr defaultRowHeight="14.25"/>
  <cols>
    <col min="1" max="1" width="41" customWidth="1"/>
    <col min="2" max="5" width="23.5" customWidth="1"/>
  </cols>
  <sheetData>
    <row r="1" spans="1:5" ht="96" customHeight="1"/>
    <row r="2" spans="1:5" ht="30.75" customHeight="1">
      <c r="A2" s="99" t="s">
        <v>156</v>
      </c>
      <c r="B2" s="72"/>
      <c r="C2" s="72"/>
      <c r="D2" s="72"/>
      <c r="E2" s="67" t="s">
        <v>195</v>
      </c>
    </row>
    <row r="3" spans="1:5" ht="31.5">
      <c r="A3" s="100" t="s">
        <v>194</v>
      </c>
    </row>
    <row r="4" spans="1:5" ht="26.25">
      <c r="A4" s="24" t="s">
        <v>40</v>
      </c>
      <c r="E4" s="6" t="s">
        <v>6</v>
      </c>
    </row>
    <row r="5" spans="1:5" ht="68.25" customHeight="1">
      <c r="A5" s="155" t="s">
        <v>0</v>
      </c>
      <c r="B5" s="5" t="s">
        <v>189</v>
      </c>
      <c r="C5" s="5" t="s">
        <v>196</v>
      </c>
      <c r="D5" s="5" t="s">
        <v>197</v>
      </c>
      <c r="E5" s="155" t="s">
        <v>5</v>
      </c>
    </row>
    <row r="6" spans="1:5" ht="97.5" customHeight="1">
      <c r="A6" s="155"/>
      <c r="B6" s="7" t="s">
        <v>198</v>
      </c>
      <c r="C6" s="7" t="s">
        <v>192</v>
      </c>
      <c r="D6" s="7" t="s">
        <v>193</v>
      </c>
      <c r="E6" s="155"/>
    </row>
    <row r="7" spans="1:5" ht="27">
      <c r="A7" s="3" t="s">
        <v>1</v>
      </c>
      <c r="B7" s="51">
        <v>1130000</v>
      </c>
      <c r="C7" s="51">
        <v>1212289.600675252</v>
      </c>
      <c r="D7" s="51">
        <v>1172000</v>
      </c>
      <c r="E7" s="4" t="s">
        <v>3</v>
      </c>
    </row>
    <row r="8" spans="1:5" ht="27">
      <c r="A8" s="1" t="s">
        <v>2</v>
      </c>
      <c r="B8" s="52">
        <v>1114000</v>
      </c>
      <c r="C8" s="52">
        <v>1293236.0918411927</v>
      </c>
      <c r="D8" s="52">
        <v>1251000</v>
      </c>
      <c r="E8" s="2" t="s">
        <v>4</v>
      </c>
    </row>
    <row r="9" spans="1:5" ht="27.75" thickBot="1">
      <c r="A9" s="119" t="s">
        <v>164</v>
      </c>
      <c r="B9" s="53">
        <f>B7-B8</f>
        <v>16000</v>
      </c>
      <c r="C9" s="53">
        <f>C7-C8</f>
        <v>-80946.49116594065</v>
      </c>
      <c r="D9" s="53">
        <f>D7-D8</f>
        <v>-79000</v>
      </c>
      <c r="E9" s="118" t="s">
        <v>168</v>
      </c>
    </row>
    <row r="11" spans="1:5" ht="26.25">
      <c r="A11" s="185" t="s">
        <v>250</v>
      </c>
      <c r="E11" s="6" t="s">
        <v>251</v>
      </c>
    </row>
  </sheetData>
  <mergeCells count="2">
    <mergeCell ref="E5:E6"/>
    <mergeCell ref="A5:A6"/>
  </mergeCells>
  <conditionalFormatting sqref="B9:D9">
    <cfRule type="cellIs" dxfId="1" priority="1" operator="lessThan">
      <formula>0</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BBE7F-D8DF-4C9D-80C3-3CE54BAD582F}">
  <dimension ref="A10:AF74"/>
  <sheetViews>
    <sheetView showGridLines="0" showRowColHeaders="0" rightToLeft="1" zoomScale="55" zoomScaleNormal="55" workbookViewId="0">
      <selection activeCell="A73" sqref="A73"/>
    </sheetView>
  </sheetViews>
  <sheetFormatPr defaultRowHeight="14.25"/>
  <cols>
    <col min="6" max="6" width="13" customWidth="1"/>
    <col min="17" max="17" width="12.375" customWidth="1"/>
    <col min="23" max="23" width="9.5" bestFit="1" customWidth="1"/>
  </cols>
  <sheetData>
    <row r="10" spans="1:23" s="72" customFormat="1" ht="35.25">
      <c r="A10" s="71" t="s">
        <v>94</v>
      </c>
      <c r="O10" s="78"/>
      <c r="P10" s="78"/>
      <c r="Q10" s="79" t="s">
        <v>222</v>
      </c>
    </row>
    <row r="11" spans="1:23" s="72" customFormat="1" ht="35.25">
      <c r="A11" s="80" t="s">
        <v>223</v>
      </c>
      <c r="N11" s="81"/>
      <c r="Q11" s="82" t="s">
        <v>224</v>
      </c>
    </row>
    <row r="12" spans="1:23" ht="26.25">
      <c r="A12" s="24" t="s">
        <v>40</v>
      </c>
      <c r="Q12" s="6" t="s">
        <v>6</v>
      </c>
    </row>
    <row r="16" spans="1:23">
      <c r="L16" s="54"/>
      <c r="M16" s="54"/>
      <c r="N16" s="54"/>
      <c r="O16" s="54"/>
      <c r="P16" s="54"/>
      <c r="Q16" s="54"/>
      <c r="R16" s="54"/>
      <c r="S16" s="54"/>
      <c r="W16" s="111"/>
    </row>
    <row r="17" spans="12:23">
      <c r="L17" s="54"/>
      <c r="M17" s="54"/>
      <c r="N17" s="54"/>
      <c r="O17" s="54"/>
      <c r="P17" s="54"/>
      <c r="Q17" s="54"/>
      <c r="R17" s="54"/>
      <c r="S17" s="54"/>
      <c r="W17" s="111"/>
    </row>
    <row r="18" spans="12:23" ht="15">
      <c r="L18" s="54"/>
      <c r="M18" s="54"/>
      <c r="N18" s="54"/>
      <c r="O18" s="55"/>
      <c r="P18" s="55"/>
      <c r="Q18" s="55"/>
      <c r="R18" s="55"/>
      <c r="S18" s="55"/>
      <c r="U18" s="132"/>
      <c r="W18" s="111"/>
    </row>
    <row r="19" spans="12:23" ht="15">
      <c r="L19" s="54"/>
      <c r="M19" s="54"/>
      <c r="N19" s="54"/>
      <c r="O19" s="55"/>
      <c r="R19" s="55"/>
      <c r="S19" s="55"/>
      <c r="U19" s="132"/>
    </row>
    <row r="20" spans="12:23" ht="15">
      <c r="L20" s="54"/>
      <c r="M20" s="54"/>
      <c r="N20" s="54"/>
      <c r="O20" s="55"/>
      <c r="R20" s="55"/>
      <c r="S20" s="55"/>
      <c r="U20" s="132"/>
    </row>
    <row r="21" spans="12:23">
      <c r="L21" s="54"/>
      <c r="M21" s="54"/>
      <c r="N21" s="54"/>
      <c r="O21" s="55"/>
      <c r="R21" s="55"/>
      <c r="S21" s="55"/>
    </row>
    <row r="22" spans="12:23">
      <c r="L22" s="54"/>
      <c r="M22" s="54"/>
      <c r="N22" s="54"/>
      <c r="O22" s="55"/>
      <c r="R22" s="55"/>
      <c r="S22" s="55"/>
    </row>
    <row r="23" spans="12:23">
      <c r="L23" s="54"/>
      <c r="M23" s="54"/>
      <c r="N23" s="54"/>
      <c r="O23" s="55"/>
      <c r="R23" s="55"/>
      <c r="S23" s="55"/>
    </row>
    <row r="24" spans="12:23">
      <c r="L24" s="54"/>
      <c r="M24" s="54"/>
      <c r="N24" s="54"/>
      <c r="O24" s="55"/>
      <c r="R24" s="55"/>
      <c r="S24" s="55"/>
    </row>
    <row r="25" spans="12:23">
      <c r="L25" s="54"/>
      <c r="M25" s="54"/>
      <c r="N25" s="54"/>
      <c r="O25" s="55"/>
      <c r="P25" s="55"/>
      <c r="Q25" s="55"/>
      <c r="R25" s="55"/>
      <c r="S25" s="55"/>
    </row>
    <row r="26" spans="12:23">
      <c r="L26" s="54"/>
      <c r="M26" s="54"/>
      <c r="N26" s="54"/>
      <c r="O26" s="54"/>
      <c r="P26" s="54"/>
      <c r="Q26" s="54"/>
      <c r="R26" s="54"/>
      <c r="S26" s="54"/>
    </row>
    <row r="37" spans="1:32" ht="27">
      <c r="A37" s="48" t="s">
        <v>225</v>
      </c>
      <c r="O37" s="49" t="s">
        <v>211</v>
      </c>
    </row>
    <row r="41" spans="1:32" ht="35.25">
      <c r="A41" s="80"/>
      <c r="AF41" s="82"/>
    </row>
    <row r="42" spans="1:32" ht="35.25">
      <c r="Q42" s="79" t="s">
        <v>208</v>
      </c>
      <c r="R42" s="71"/>
      <c r="AF42" s="73"/>
    </row>
    <row r="43" spans="1:32" ht="35.25">
      <c r="A43" s="80" t="s">
        <v>210</v>
      </c>
      <c r="B43" s="80"/>
      <c r="Q43" s="82" t="s">
        <v>209</v>
      </c>
      <c r="R43" s="74"/>
    </row>
    <row r="44" spans="1:32" ht="26.25">
      <c r="A44" s="24" t="s">
        <v>40</v>
      </c>
      <c r="Q44" s="6" t="s">
        <v>6</v>
      </c>
      <c r="R44" s="24"/>
      <c r="AF44" s="6"/>
    </row>
    <row r="48" spans="1:32">
      <c r="L48" s="54"/>
      <c r="M48" s="54"/>
      <c r="N48" s="54"/>
      <c r="O48" s="54"/>
      <c r="P48" s="54"/>
      <c r="Q48" s="54"/>
    </row>
    <row r="49" spans="12:17">
      <c r="L49" s="54"/>
      <c r="M49" s="54"/>
      <c r="N49" s="54"/>
      <c r="O49" s="54"/>
      <c r="P49" s="54"/>
      <c r="Q49" s="54"/>
    </row>
    <row r="50" spans="12:17">
      <c r="L50" s="54"/>
      <c r="M50" s="54"/>
      <c r="N50" s="54"/>
      <c r="O50" s="55"/>
      <c r="P50" s="55"/>
      <c r="Q50" s="55"/>
    </row>
    <row r="51" spans="12:17">
      <c r="L51" s="54"/>
      <c r="M51" s="54"/>
      <c r="N51" s="54"/>
      <c r="O51" s="55"/>
    </row>
    <row r="52" spans="12:17">
      <c r="L52" s="54"/>
      <c r="M52" s="54"/>
      <c r="N52" s="54"/>
      <c r="O52" s="55"/>
    </row>
    <row r="53" spans="12:17">
      <c r="L53" s="54"/>
      <c r="M53" s="54"/>
      <c r="N53" s="54"/>
      <c r="O53" s="55"/>
    </row>
    <row r="54" spans="12:17">
      <c r="L54" s="54"/>
      <c r="M54" s="54"/>
      <c r="N54" s="54"/>
      <c r="O54" s="55"/>
    </row>
    <row r="55" spans="12:17">
      <c r="L55" s="54"/>
      <c r="M55" s="54"/>
      <c r="N55" s="54"/>
      <c r="O55" s="55"/>
    </row>
    <row r="56" spans="12:17">
      <c r="L56" s="54"/>
      <c r="M56" s="54"/>
      <c r="N56" s="54"/>
      <c r="O56" s="55"/>
    </row>
    <row r="57" spans="12:17">
      <c r="L57" s="54"/>
      <c r="M57" s="54"/>
      <c r="N57" s="54"/>
      <c r="O57" s="55"/>
      <c r="P57" s="55"/>
      <c r="Q57" s="55"/>
    </row>
    <row r="58" spans="12:17">
      <c r="L58" s="54"/>
      <c r="M58" s="54"/>
      <c r="N58" s="54"/>
      <c r="O58" s="54"/>
      <c r="P58" s="54"/>
      <c r="Q58" s="54"/>
    </row>
    <row r="69" spans="1:18" ht="27">
      <c r="A69" s="48" t="s">
        <v>212</v>
      </c>
      <c r="O69" s="49" t="s">
        <v>211</v>
      </c>
    </row>
    <row r="73" spans="1:18" ht="26.25">
      <c r="A73" s="185" t="s">
        <v>250</v>
      </c>
      <c r="R73" s="6" t="s">
        <v>251</v>
      </c>
    </row>
    <row r="74" spans="1:18" ht="27">
      <c r="A74" s="48"/>
      <c r="O74" s="49"/>
    </row>
  </sheetData>
  <conditionalFormatting sqref="U20">
    <cfRule type="cellIs" dxfId="0" priority="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7CF91-9A28-43F2-BC14-1018B51E9B68}">
  <dimension ref="A1:G51"/>
  <sheetViews>
    <sheetView showGridLines="0" showRowColHeaders="0" rightToLeft="1" zoomScale="70" zoomScaleNormal="70" workbookViewId="0">
      <selection activeCell="C48" sqref="C48"/>
    </sheetView>
  </sheetViews>
  <sheetFormatPr defaultRowHeight="14.25"/>
  <cols>
    <col min="1" max="1" width="64.625" customWidth="1"/>
    <col min="2" max="2" width="41" customWidth="1"/>
    <col min="3" max="3" width="19.5" customWidth="1"/>
    <col min="4" max="4" width="39.375" customWidth="1"/>
    <col min="5" max="5" width="62.5" customWidth="1"/>
    <col min="6" max="6" width="45.375" style="9" customWidth="1"/>
  </cols>
  <sheetData>
    <row r="1" spans="1:6" ht="96" customHeight="1"/>
    <row r="2" spans="1:6" ht="35.25">
      <c r="A2" s="69" t="s">
        <v>7</v>
      </c>
      <c r="B2" s="69"/>
      <c r="C2" s="69"/>
      <c r="D2" s="70"/>
      <c r="E2" s="69" t="s">
        <v>41</v>
      </c>
    </row>
    <row r="3" spans="1:6" ht="35.25">
      <c r="A3" s="71" t="s">
        <v>247</v>
      </c>
      <c r="B3" s="71"/>
      <c r="C3" s="71"/>
      <c r="D3" s="72"/>
      <c r="E3" s="73" t="s">
        <v>206</v>
      </c>
    </row>
    <row r="4" spans="1:6" ht="26.25">
      <c r="A4" s="24" t="s">
        <v>40</v>
      </c>
      <c r="B4" s="24"/>
      <c r="E4" s="6" t="s">
        <v>6</v>
      </c>
      <c r="F4"/>
    </row>
    <row r="5" spans="1:6" ht="20.100000000000001" customHeight="1">
      <c r="A5" s="158" t="s">
        <v>39</v>
      </c>
      <c r="B5" s="158" t="s">
        <v>19</v>
      </c>
      <c r="C5" s="135" t="s">
        <v>207</v>
      </c>
      <c r="D5" s="135" t="s">
        <v>95</v>
      </c>
      <c r="E5" s="160" t="s">
        <v>8</v>
      </c>
    </row>
    <row r="6" spans="1:6" s="46" customFormat="1" ht="20.100000000000001" customHeight="1">
      <c r="A6" s="158"/>
      <c r="B6" s="158"/>
      <c r="C6" s="135">
        <v>2024</v>
      </c>
      <c r="D6" s="135">
        <v>2024</v>
      </c>
      <c r="E6" s="160"/>
      <c r="F6" s="47"/>
    </row>
    <row r="7" spans="1:6" s="46" customFormat="1" ht="27">
      <c r="A7" s="3" t="s">
        <v>21</v>
      </c>
      <c r="B7" s="51">
        <v>394911.37466831203</v>
      </c>
      <c r="C7" s="51">
        <v>212989.76535168703</v>
      </c>
      <c r="D7" s="51">
        <v>181921.60931662499</v>
      </c>
      <c r="E7" s="4" t="s">
        <v>25</v>
      </c>
      <c r="F7" s="47"/>
    </row>
    <row r="8" spans="1:6" s="46" customFormat="1" ht="27" customHeight="1">
      <c r="A8" s="25" t="s">
        <v>114</v>
      </c>
      <c r="B8" s="136">
        <v>19395.104719729999</v>
      </c>
      <c r="C8" s="136">
        <v>12850.343979429999</v>
      </c>
      <c r="D8" s="136">
        <v>6544.7607403000002</v>
      </c>
      <c r="E8" s="26" t="s">
        <v>157</v>
      </c>
      <c r="F8" s="47"/>
    </row>
    <row r="9" spans="1:6" s="46" customFormat="1" ht="27" customHeight="1">
      <c r="A9" s="25" t="s">
        <v>91</v>
      </c>
      <c r="B9" s="136">
        <v>140027.95813615</v>
      </c>
      <c r="C9" s="136">
        <v>70124.987767230006</v>
      </c>
      <c r="D9" s="136">
        <v>69902.970368919996</v>
      </c>
      <c r="E9" s="26" t="s">
        <v>140</v>
      </c>
      <c r="F9" s="47"/>
    </row>
    <row r="10" spans="1:6" s="46" customFormat="1" ht="27" customHeight="1">
      <c r="A10" s="25" t="s">
        <v>92</v>
      </c>
      <c r="B10" s="136">
        <v>11491.630744149999</v>
      </c>
      <c r="C10" s="136">
        <v>5458.1523979200001</v>
      </c>
      <c r="D10" s="136">
        <v>6033.4783462299993</v>
      </c>
      <c r="E10" s="26" t="s">
        <v>158</v>
      </c>
      <c r="F10" s="47"/>
    </row>
    <row r="11" spans="1:6" s="46" customFormat="1" ht="27" customHeight="1">
      <c r="A11" s="25" t="s">
        <v>93</v>
      </c>
      <c r="B11" s="136">
        <v>28196.328189669999</v>
      </c>
      <c r="C11" s="136">
        <v>24506.52012768</v>
      </c>
      <c r="D11" s="136">
        <v>3689.8080619899997</v>
      </c>
      <c r="E11" s="26" t="s">
        <v>144</v>
      </c>
      <c r="F11" s="47"/>
    </row>
    <row r="12" spans="1:6" s="46" customFormat="1" ht="27.75" customHeight="1">
      <c r="A12" s="25" t="s">
        <v>22</v>
      </c>
      <c r="B12" s="136">
        <v>53002.796259674986</v>
      </c>
      <c r="C12" s="136">
        <v>27662.059325927978</v>
      </c>
      <c r="D12" s="136">
        <v>25340.736933747008</v>
      </c>
      <c r="E12" s="26" t="s">
        <v>26</v>
      </c>
      <c r="F12" s="47"/>
    </row>
    <row r="13" spans="1:6" s="46" customFormat="1" ht="27">
      <c r="A13" s="15" t="s">
        <v>23</v>
      </c>
      <c r="B13" s="151">
        <v>252113.818049375</v>
      </c>
      <c r="C13" s="56">
        <v>140602.06359818799</v>
      </c>
      <c r="D13" s="56">
        <v>111511.75445118701</v>
      </c>
      <c r="E13" s="16" t="s">
        <v>27</v>
      </c>
      <c r="F13" s="47"/>
    </row>
    <row r="14" spans="1:6" s="46" customFormat="1" ht="27">
      <c r="A14" s="13" t="s">
        <v>89</v>
      </c>
      <c r="B14" s="137">
        <v>647025.19271768699</v>
      </c>
      <c r="C14" s="137">
        <v>353591.82894987502</v>
      </c>
      <c r="D14" s="137">
        <v>293433.36376781197</v>
      </c>
      <c r="E14" s="14" t="s">
        <v>28</v>
      </c>
      <c r="F14" s="47"/>
    </row>
    <row r="15" spans="1:6" ht="27">
      <c r="A15" s="11" t="s">
        <v>20</v>
      </c>
      <c r="B15" s="11"/>
      <c r="C15" s="11"/>
      <c r="E15" s="10" t="s">
        <v>9</v>
      </c>
    </row>
    <row r="16" spans="1:6" ht="27">
      <c r="A16" s="11" t="s">
        <v>252</v>
      </c>
      <c r="B16" s="11"/>
      <c r="C16" s="11"/>
      <c r="E16" s="10" t="s">
        <v>253</v>
      </c>
    </row>
    <row r="17" spans="1:7" ht="35.25">
      <c r="A17" s="71" t="s">
        <v>217</v>
      </c>
      <c r="B17" s="71"/>
      <c r="C17" s="71"/>
      <c r="D17" s="72"/>
      <c r="E17" s="73"/>
      <c r="F17" s="139" t="s">
        <v>221</v>
      </c>
    </row>
    <row r="18" spans="1:7" ht="18.75" customHeight="1">
      <c r="A18" s="74" t="s">
        <v>108</v>
      </c>
      <c r="B18" s="74"/>
      <c r="C18" s="74"/>
      <c r="D18" s="72"/>
      <c r="E18" s="72"/>
      <c r="F18" s="75"/>
    </row>
    <row r="19" spans="1:7" ht="26.25">
      <c r="A19" s="24" t="s">
        <v>40</v>
      </c>
      <c r="B19" s="24"/>
      <c r="C19" s="24"/>
      <c r="F19" s="6" t="s">
        <v>6</v>
      </c>
    </row>
    <row r="20" spans="1:7" ht="32.25">
      <c r="A20" s="160" t="s">
        <v>39</v>
      </c>
      <c r="B20" s="160"/>
      <c r="C20" s="134" t="s">
        <v>111</v>
      </c>
      <c r="D20" s="77" t="s">
        <v>207</v>
      </c>
      <c r="E20" s="77" t="s">
        <v>207</v>
      </c>
      <c r="F20" s="160" t="s">
        <v>8</v>
      </c>
    </row>
    <row r="21" spans="1:7" ht="32.25">
      <c r="A21" s="160"/>
      <c r="B21" s="160"/>
      <c r="C21" s="134" t="s">
        <v>110</v>
      </c>
      <c r="D21" s="77">
        <v>2024</v>
      </c>
      <c r="E21" s="77">
        <v>2023</v>
      </c>
      <c r="F21" s="160"/>
    </row>
    <row r="22" spans="1:7" ht="27">
      <c r="A22" s="186" t="s">
        <v>21</v>
      </c>
      <c r="B22" s="186"/>
      <c r="C22" s="57">
        <f t="shared" ref="C22:C29" si="0">D22/E22-1</f>
        <v>0.18498812368803286</v>
      </c>
      <c r="D22" s="51">
        <v>212989.76535168703</v>
      </c>
      <c r="E22" s="51">
        <v>179740</v>
      </c>
      <c r="F22" s="4" t="s">
        <v>25</v>
      </c>
      <c r="G22" s="120"/>
    </row>
    <row r="23" spans="1:7" ht="27">
      <c r="A23" s="187" t="s">
        <v>90</v>
      </c>
      <c r="B23" s="187"/>
      <c r="C23" s="57">
        <f t="shared" si="0"/>
        <v>-0.22959568468645086</v>
      </c>
      <c r="D23" s="136">
        <v>12850.343979429999</v>
      </c>
      <c r="E23" s="136">
        <v>16680</v>
      </c>
      <c r="F23" s="26" t="s">
        <v>157</v>
      </c>
      <c r="G23" s="120"/>
    </row>
    <row r="24" spans="1:7" ht="27">
      <c r="A24" s="187" t="s">
        <v>91</v>
      </c>
      <c r="B24" s="187"/>
      <c r="C24" s="57">
        <f t="shared" si="0"/>
        <v>6.0411126073340427E-2</v>
      </c>
      <c r="D24" s="136">
        <v>70124.987767230006</v>
      </c>
      <c r="E24" s="136">
        <v>66130</v>
      </c>
      <c r="F24" s="26" t="s">
        <v>140</v>
      </c>
      <c r="G24" s="120"/>
    </row>
    <row r="25" spans="1:7" ht="27">
      <c r="A25" s="187" t="s">
        <v>92</v>
      </c>
      <c r="B25" s="187"/>
      <c r="C25" s="57">
        <f t="shared" si="0"/>
        <v>4.1036123959565129E-2</v>
      </c>
      <c r="D25" s="136">
        <v>5458.1523979200001</v>
      </c>
      <c r="E25" s="136">
        <v>5243</v>
      </c>
      <c r="F25" s="26" t="s">
        <v>158</v>
      </c>
      <c r="G25" s="120"/>
    </row>
    <row r="26" spans="1:7" ht="27">
      <c r="A26" s="187" t="s">
        <v>93</v>
      </c>
      <c r="B26" s="187"/>
      <c r="C26" s="58">
        <f t="shared" si="0"/>
        <v>8.3208987256011335E-2</v>
      </c>
      <c r="D26" s="136">
        <v>24506.52012768</v>
      </c>
      <c r="E26" s="136">
        <v>22624</v>
      </c>
      <c r="F26" s="26" t="s">
        <v>144</v>
      </c>
      <c r="G26" s="120"/>
    </row>
    <row r="27" spans="1:7" ht="27">
      <c r="A27" s="187" t="s">
        <v>22</v>
      </c>
      <c r="B27" s="187"/>
      <c r="C27" s="58">
        <f t="shared" si="0"/>
        <v>0.1334122480508062</v>
      </c>
      <c r="D27" s="136">
        <v>27662.059325927978</v>
      </c>
      <c r="E27" s="136">
        <v>24406</v>
      </c>
      <c r="F27" s="26" t="s">
        <v>26</v>
      </c>
      <c r="G27" s="120"/>
    </row>
    <row r="28" spans="1:7" ht="27">
      <c r="A28" s="188" t="s">
        <v>23</v>
      </c>
      <c r="B28" s="188"/>
      <c r="C28" s="59">
        <f t="shared" si="0"/>
        <v>4.085683319283695E-2</v>
      </c>
      <c r="D28" s="56">
        <v>140602.06359818799</v>
      </c>
      <c r="E28" s="56">
        <v>135083</v>
      </c>
      <c r="F28" s="16" t="s">
        <v>27</v>
      </c>
      <c r="G28" s="120"/>
    </row>
    <row r="29" spans="1:7" ht="27">
      <c r="A29" s="189" t="s">
        <v>24</v>
      </c>
      <c r="B29" s="189"/>
      <c r="C29" s="60">
        <f t="shared" si="0"/>
        <v>0.12314484313368146</v>
      </c>
      <c r="D29" s="137">
        <v>353591.82894987502</v>
      </c>
      <c r="E29" s="137">
        <v>314823</v>
      </c>
      <c r="F29" s="14" t="s">
        <v>28</v>
      </c>
      <c r="G29" s="120"/>
    </row>
    <row r="30" spans="1:7" ht="27">
      <c r="A30" s="11" t="s">
        <v>20</v>
      </c>
      <c r="B30" s="11"/>
      <c r="C30" s="11"/>
      <c r="F30" s="10" t="s">
        <v>9</v>
      </c>
    </row>
    <row r="31" spans="1:7" ht="27">
      <c r="A31" s="11" t="s">
        <v>252</v>
      </c>
      <c r="B31" s="11"/>
      <c r="C31" s="11"/>
      <c r="F31" s="10" t="s">
        <v>253</v>
      </c>
    </row>
    <row r="33" spans="1:6" ht="27">
      <c r="A33" s="48" t="s">
        <v>216</v>
      </c>
      <c r="B33" s="48"/>
      <c r="F33" s="65" t="s">
        <v>211</v>
      </c>
    </row>
    <row r="36" spans="1:6" ht="35.25">
      <c r="A36" s="71" t="s">
        <v>214</v>
      </c>
      <c r="B36" s="71"/>
      <c r="C36" s="11"/>
      <c r="F36" s="73" t="s">
        <v>215</v>
      </c>
    </row>
    <row r="37" spans="1:6" ht="35.25">
      <c r="A37" s="74" t="s">
        <v>108</v>
      </c>
      <c r="B37" s="74"/>
      <c r="C37" s="11"/>
      <c r="F37" s="10"/>
    </row>
    <row r="38" spans="1:6" ht="27">
      <c r="A38" s="11" t="s">
        <v>40</v>
      </c>
      <c r="B38" s="11"/>
      <c r="C38" s="11"/>
      <c r="F38" s="138" t="s">
        <v>6</v>
      </c>
    </row>
    <row r="39" spans="1:6" ht="32.25">
      <c r="A39" s="160" t="s">
        <v>39</v>
      </c>
      <c r="B39" s="160"/>
      <c r="C39" s="134" t="s">
        <v>111</v>
      </c>
      <c r="D39" s="77" t="s">
        <v>213</v>
      </c>
      <c r="E39" s="77" t="s">
        <v>213</v>
      </c>
      <c r="F39" s="160" t="s">
        <v>8</v>
      </c>
    </row>
    <row r="40" spans="1:6" ht="32.25">
      <c r="A40" s="160"/>
      <c r="B40" s="160"/>
      <c r="C40" s="134" t="s">
        <v>110</v>
      </c>
      <c r="D40" s="77">
        <v>2024</v>
      </c>
      <c r="E40" s="77">
        <v>2023</v>
      </c>
      <c r="F40" s="160"/>
    </row>
    <row r="41" spans="1:6" ht="27">
      <c r="A41" s="159" t="s">
        <v>21</v>
      </c>
      <c r="B41" s="159"/>
      <c r="C41" s="57">
        <v>0.10204175873237795</v>
      </c>
      <c r="D41" s="51">
        <v>394911.37466831203</v>
      </c>
      <c r="E41" s="51">
        <v>358345.20020598703</v>
      </c>
      <c r="F41" s="4" t="s">
        <v>25</v>
      </c>
    </row>
    <row r="42" spans="1:6" ht="27">
      <c r="A42" s="156" t="s">
        <v>90</v>
      </c>
      <c r="B42" s="156"/>
      <c r="C42" s="58">
        <v>-0.18742264246365564</v>
      </c>
      <c r="D42" s="136">
        <v>19395.104719729999</v>
      </c>
      <c r="E42" s="136">
        <v>23868.62560204</v>
      </c>
      <c r="F42" s="26" t="s">
        <v>157</v>
      </c>
    </row>
    <row r="43" spans="1:6" ht="27">
      <c r="A43" s="156" t="s">
        <v>91</v>
      </c>
      <c r="B43" s="156"/>
      <c r="C43" s="58">
        <v>8.3666291784579253E-2</v>
      </c>
      <c r="D43" s="136">
        <v>140027.95813615</v>
      </c>
      <c r="E43" s="136">
        <v>129216.86242132001</v>
      </c>
      <c r="F43" s="26" t="s">
        <v>140</v>
      </c>
    </row>
    <row r="44" spans="1:6" ht="27">
      <c r="A44" s="156" t="s">
        <v>92</v>
      </c>
      <c r="B44" s="156"/>
      <c r="C44" s="58">
        <v>6.9605059554166321E-2</v>
      </c>
      <c r="D44" s="136">
        <v>11491.630744149999</v>
      </c>
      <c r="E44" s="136">
        <v>10743.807390870001</v>
      </c>
      <c r="F44" s="26" t="s">
        <v>158</v>
      </c>
    </row>
    <row r="45" spans="1:6" ht="27">
      <c r="A45" s="156" t="s">
        <v>93</v>
      </c>
      <c r="B45" s="156"/>
      <c r="C45" s="58">
        <v>5.4294947334198151E-2</v>
      </c>
      <c r="D45" s="136">
        <v>28196.328189669999</v>
      </c>
      <c r="E45" s="136">
        <v>26744.250516390002</v>
      </c>
      <c r="F45" s="26" t="s">
        <v>144</v>
      </c>
    </row>
    <row r="46" spans="1:6" ht="27">
      <c r="A46" s="156" t="s">
        <v>22</v>
      </c>
      <c r="B46" s="156"/>
      <c r="C46" s="58">
        <v>0.13136961886096815</v>
      </c>
      <c r="D46" s="136">
        <v>53002.796259674986</v>
      </c>
      <c r="E46" s="136">
        <v>46848.346796723024</v>
      </c>
      <c r="F46" s="26" t="s">
        <v>26</v>
      </c>
    </row>
    <row r="47" spans="1:6" ht="27">
      <c r="A47" s="157" t="s">
        <v>23</v>
      </c>
      <c r="B47" s="157"/>
      <c r="C47" s="59">
        <v>6.1881089200582953E-2</v>
      </c>
      <c r="D47" s="56">
        <v>252113.818049375</v>
      </c>
      <c r="E47" s="56">
        <v>237421.89272734305</v>
      </c>
      <c r="F47" s="16" t="s">
        <v>27</v>
      </c>
    </row>
    <row r="48" spans="1:6" ht="27">
      <c r="A48" s="13" t="s">
        <v>24</v>
      </c>
      <c r="B48" s="13"/>
      <c r="C48" s="60">
        <v>8.6037145039316532E-2</v>
      </c>
      <c r="D48" s="137">
        <v>647025.19271768699</v>
      </c>
      <c r="E48" s="137">
        <v>595767.0929333301</v>
      </c>
      <c r="F48" s="14" t="s">
        <v>28</v>
      </c>
    </row>
    <row r="49" spans="1:6" ht="27">
      <c r="A49" s="11" t="s">
        <v>20</v>
      </c>
      <c r="B49" s="11"/>
      <c r="C49" s="11"/>
      <c r="F49" s="10" t="s">
        <v>9</v>
      </c>
    </row>
    <row r="50" spans="1:6" ht="27">
      <c r="A50" s="11" t="s">
        <v>252</v>
      </c>
      <c r="B50" s="11"/>
      <c r="C50" s="11"/>
      <c r="F50" s="10" t="s">
        <v>253</v>
      </c>
    </row>
    <row r="51" spans="1:6" ht="27">
      <c r="A51" s="48" t="s">
        <v>212</v>
      </c>
      <c r="B51" s="48"/>
      <c r="F51" s="65" t="s">
        <v>211</v>
      </c>
    </row>
  </sheetData>
  <mergeCells count="22">
    <mergeCell ref="F39:F40"/>
    <mergeCell ref="E5:E6"/>
    <mergeCell ref="F20:F21"/>
    <mergeCell ref="A5:A6"/>
    <mergeCell ref="A20:B21"/>
    <mergeCell ref="A22:B22"/>
    <mergeCell ref="A23:B23"/>
    <mergeCell ref="A24:B24"/>
    <mergeCell ref="A25:B25"/>
    <mergeCell ref="A26:B26"/>
    <mergeCell ref="A27:B27"/>
    <mergeCell ref="A28:B28"/>
    <mergeCell ref="A29:B29"/>
    <mergeCell ref="A39:B40"/>
    <mergeCell ref="A46:B46"/>
    <mergeCell ref="A47:B47"/>
    <mergeCell ref="B5:B6"/>
    <mergeCell ref="A41:B41"/>
    <mergeCell ref="A42:B42"/>
    <mergeCell ref="A43:B43"/>
    <mergeCell ref="A44:B44"/>
    <mergeCell ref="A45:B45"/>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6EC20-882D-4F8C-9691-BE17BCA0AA0F}">
  <dimension ref="A1:G85"/>
  <sheetViews>
    <sheetView showGridLines="0" showRowColHeaders="0" rightToLeft="1" zoomScale="80" zoomScaleNormal="80" workbookViewId="0">
      <selection activeCell="E56" sqref="E56"/>
    </sheetView>
  </sheetViews>
  <sheetFormatPr defaultRowHeight="14.25"/>
  <cols>
    <col min="1" max="1" width="64.875" customWidth="1"/>
    <col min="2" max="2" width="30.125" customWidth="1"/>
    <col min="3" max="3" width="24.5" customWidth="1"/>
    <col min="4" max="4" width="36.875" customWidth="1"/>
    <col min="5" max="5" width="32.125" customWidth="1"/>
    <col min="6" max="6" width="25.375" customWidth="1"/>
    <col min="7" max="7" width="44.875" customWidth="1"/>
  </cols>
  <sheetData>
    <row r="1" spans="1:6" ht="96" customHeight="1"/>
    <row r="2" spans="1:6" ht="39.75">
      <c r="A2" s="69" t="s">
        <v>10</v>
      </c>
      <c r="B2" s="69"/>
      <c r="C2" s="69"/>
      <c r="E2" s="69" t="s">
        <v>42</v>
      </c>
      <c r="F2" s="23"/>
    </row>
    <row r="3" spans="1:6" ht="39.75">
      <c r="A3" s="66" t="s">
        <v>226</v>
      </c>
      <c r="B3" s="66"/>
      <c r="C3" s="67"/>
      <c r="E3" s="68" t="s">
        <v>227</v>
      </c>
      <c r="F3" s="23"/>
    </row>
    <row r="4" spans="1:6" ht="26.25">
      <c r="A4" s="24" t="s">
        <v>40</v>
      </c>
      <c r="B4" s="24"/>
      <c r="C4" s="24"/>
      <c r="E4" s="6" t="s">
        <v>6</v>
      </c>
    </row>
    <row r="5" spans="1:6" ht="35.25">
      <c r="A5" s="164" t="s">
        <v>38</v>
      </c>
      <c r="B5" s="165" t="s">
        <v>19</v>
      </c>
      <c r="C5" s="141" t="s">
        <v>207</v>
      </c>
      <c r="D5" s="141" t="s">
        <v>95</v>
      </c>
      <c r="E5" s="163" t="s">
        <v>11</v>
      </c>
    </row>
    <row r="6" spans="1:6" ht="20.100000000000001" customHeight="1">
      <c r="A6" s="164"/>
      <c r="B6" s="165"/>
      <c r="C6" s="141">
        <v>2024</v>
      </c>
      <c r="D6" s="141">
        <v>2024</v>
      </c>
      <c r="E6" s="163"/>
    </row>
    <row r="7" spans="1:6" ht="27" customHeight="1">
      <c r="A7" s="21" t="s">
        <v>29</v>
      </c>
      <c r="B7" s="51">
        <f>D7+C7</f>
        <v>277348.19175007998</v>
      </c>
      <c r="C7" s="145">
        <v>139845.36172995999</v>
      </c>
      <c r="D7" s="145">
        <v>137502.83002011999</v>
      </c>
      <c r="E7" s="8" t="s">
        <v>12</v>
      </c>
    </row>
    <row r="8" spans="1:6" ht="26.45" customHeight="1">
      <c r="A8" s="21" t="s">
        <v>96</v>
      </c>
      <c r="B8" s="51">
        <f t="shared" ref="B8:B14" si="0">D8+C8</f>
        <v>136264.99993734999</v>
      </c>
      <c r="C8" s="146">
        <v>75561.024229419971</v>
      </c>
      <c r="D8" s="146">
        <v>60703.975707930011</v>
      </c>
      <c r="E8" s="8" t="s">
        <v>13</v>
      </c>
    </row>
    <row r="9" spans="1:6" ht="26.45" customHeight="1">
      <c r="A9" s="21" t="s">
        <v>97</v>
      </c>
      <c r="B9" s="51">
        <f t="shared" si="0"/>
        <v>20852.653365800001</v>
      </c>
      <c r="C9" s="146">
        <v>10783.586373380002</v>
      </c>
      <c r="D9" s="146">
        <v>10069.066992419999</v>
      </c>
      <c r="E9" s="8" t="s">
        <v>14</v>
      </c>
    </row>
    <row r="10" spans="1:6" ht="26.45" customHeight="1">
      <c r="A10" s="21" t="s">
        <v>98</v>
      </c>
      <c r="B10" s="51">
        <f t="shared" si="0"/>
        <v>21306.74975001</v>
      </c>
      <c r="C10" s="146">
        <v>12977.37233398</v>
      </c>
      <c r="D10" s="146">
        <v>8329.3774160299999</v>
      </c>
      <c r="E10" s="8" t="s">
        <v>15</v>
      </c>
    </row>
    <row r="11" spans="1:6" ht="26.45" customHeight="1">
      <c r="A11" s="21" t="s">
        <v>99</v>
      </c>
      <c r="B11" s="51">
        <f t="shared" si="0"/>
        <v>1695.2820000000002</v>
      </c>
      <c r="C11" s="146">
        <v>1380.2820000000002</v>
      </c>
      <c r="D11" s="146">
        <v>315</v>
      </c>
      <c r="E11" s="8" t="s">
        <v>16</v>
      </c>
    </row>
    <row r="12" spans="1:6" ht="26.45" customHeight="1">
      <c r="A12" s="21" t="s">
        <v>100</v>
      </c>
      <c r="B12" s="51">
        <f t="shared" si="0"/>
        <v>63055.874440610001</v>
      </c>
      <c r="C12" s="146">
        <v>39208.940359480002</v>
      </c>
      <c r="D12" s="146">
        <v>23846.934081129999</v>
      </c>
      <c r="E12" s="8" t="s">
        <v>17</v>
      </c>
    </row>
    <row r="13" spans="1:6" ht="26.45" customHeight="1">
      <c r="A13" s="21" t="s">
        <v>101</v>
      </c>
      <c r="B13" s="51">
        <f t="shared" si="0"/>
        <v>54768.700635770001</v>
      </c>
      <c r="C13" s="147">
        <v>24218.686962020001</v>
      </c>
      <c r="D13" s="147">
        <v>30550.01367375</v>
      </c>
      <c r="E13" s="8" t="s">
        <v>18</v>
      </c>
    </row>
    <row r="14" spans="1:6" ht="26.45" customHeight="1">
      <c r="A14" s="22" t="s">
        <v>102</v>
      </c>
      <c r="B14" s="51">
        <f t="shared" si="0"/>
        <v>99460.17899814999</v>
      </c>
      <c r="C14" s="147">
        <v>64957.212018479993</v>
      </c>
      <c r="D14" s="147">
        <v>34502.966979669996</v>
      </c>
      <c r="E14" s="18" t="s">
        <v>113</v>
      </c>
    </row>
    <row r="15" spans="1:6" ht="27">
      <c r="A15" s="83" t="s">
        <v>89</v>
      </c>
      <c r="B15" s="148">
        <f>SUM(B7:B14)</f>
        <v>674752.63087777002</v>
      </c>
      <c r="C15" s="148">
        <f>SUM(C7:C14)</f>
        <v>368932.46600671997</v>
      </c>
      <c r="D15" s="148">
        <f>SUM(D7:D14)</f>
        <v>305820.16487104999</v>
      </c>
      <c r="E15" s="20" t="s">
        <v>19</v>
      </c>
    </row>
    <row r="16" spans="1:6" ht="27">
      <c r="A16" s="11" t="s">
        <v>20</v>
      </c>
      <c r="B16" s="11"/>
      <c r="C16" s="11"/>
      <c r="E16" s="10" t="s">
        <v>9</v>
      </c>
    </row>
    <row r="17" spans="1:7" ht="27">
      <c r="A17" s="11" t="s">
        <v>252</v>
      </c>
      <c r="B17" s="11"/>
      <c r="C17" s="11"/>
      <c r="E17" s="10" t="s">
        <v>253</v>
      </c>
    </row>
    <row r="18" spans="1:7" ht="27">
      <c r="A18" s="11"/>
      <c r="B18" s="11"/>
      <c r="C18" s="11"/>
      <c r="E18" s="10"/>
    </row>
    <row r="19" spans="1:7" ht="28.5" customHeight="1">
      <c r="A19" s="109" t="s">
        <v>228</v>
      </c>
      <c r="B19" s="71"/>
      <c r="C19" s="72"/>
      <c r="D19" s="72"/>
      <c r="E19" s="109" t="s">
        <v>229</v>
      </c>
    </row>
    <row r="20" spans="1:7" ht="20.25" customHeight="1">
      <c r="A20" s="76" t="s">
        <v>107</v>
      </c>
      <c r="B20" s="74"/>
      <c r="C20" s="72"/>
      <c r="D20" s="72"/>
      <c r="E20" s="75"/>
    </row>
    <row r="21" spans="1:7" ht="26.25">
      <c r="A21" s="24" t="s">
        <v>40</v>
      </c>
      <c r="B21" s="24"/>
      <c r="C21" s="24"/>
      <c r="E21" s="6" t="s">
        <v>6</v>
      </c>
    </row>
    <row r="22" spans="1:7" ht="32.25">
      <c r="A22" s="161" t="s">
        <v>38</v>
      </c>
      <c r="B22" s="143" t="s">
        <v>112</v>
      </c>
      <c r="C22" s="143" t="s">
        <v>207</v>
      </c>
      <c r="D22" s="85" t="s">
        <v>207</v>
      </c>
      <c r="E22" s="161" t="s">
        <v>11</v>
      </c>
    </row>
    <row r="23" spans="1:7" ht="32.25">
      <c r="A23" s="161"/>
      <c r="B23" s="143" t="s">
        <v>110</v>
      </c>
      <c r="C23" s="143">
        <v>2024</v>
      </c>
      <c r="D23" s="85">
        <v>2023</v>
      </c>
      <c r="E23" s="161"/>
    </row>
    <row r="24" spans="1:7" ht="27">
      <c r="A24" s="21" t="s">
        <v>29</v>
      </c>
      <c r="B24" s="57">
        <f>C24/D24-1</f>
        <v>6.0392211318094358E-2</v>
      </c>
      <c r="C24" s="145">
        <v>139845.36172995999</v>
      </c>
      <c r="D24" s="51">
        <v>131880.78923753</v>
      </c>
      <c r="E24" s="8" t="s">
        <v>12</v>
      </c>
      <c r="F24" s="120"/>
    </row>
    <row r="25" spans="1:7" ht="27">
      <c r="A25" s="21" t="s">
        <v>30</v>
      </c>
      <c r="B25" s="57">
        <f t="shared" ref="B25:B31" si="1">C25/D25-1</f>
        <v>0.21752609333518769</v>
      </c>
      <c r="C25" s="146">
        <v>75561.024229419971</v>
      </c>
      <c r="D25" s="51">
        <v>62061.112811500003</v>
      </c>
      <c r="E25" s="8" t="s">
        <v>13</v>
      </c>
      <c r="F25" s="120"/>
    </row>
    <row r="26" spans="1:7" ht="27">
      <c r="A26" s="21" t="s">
        <v>31</v>
      </c>
      <c r="B26" s="57">
        <f t="shared" si="1"/>
        <v>0.2387175870617404</v>
      </c>
      <c r="C26" s="146">
        <v>10783.586373380002</v>
      </c>
      <c r="D26" s="51">
        <v>8705.4438283699965</v>
      </c>
      <c r="E26" s="8" t="s">
        <v>14</v>
      </c>
      <c r="F26" s="120"/>
    </row>
    <row r="27" spans="1:7" ht="27">
      <c r="A27" s="21" t="s">
        <v>32</v>
      </c>
      <c r="B27" s="57">
        <f t="shared" si="1"/>
        <v>0.68227305379611081</v>
      </c>
      <c r="C27" s="146">
        <v>12977.37233398</v>
      </c>
      <c r="D27" s="51">
        <v>7714.1890281700007</v>
      </c>
      <c r="E27" s="8" t="s">
        <v>15</v>
      </c>
      <c r="F27" s="120"/>
    </row>
    <row r="28" spans="1:7" ht="27">
      <c r="A28" s="21" t="s">
        <v>33</v>
      </c>
      <c r="B28" s="57">
        <f t="shared" si="1"/>
        <v>-0.49509816812699881</v>
      </c>
      <c r="C28" s="146">
        <v>1380.2820000000002</v>
      </c>
      <c r="D28" s="51">
        <v>2733.7631057500002</v>
      </c>
      <c r="E28" s="8" t="s">
        <v>16</v>
      </c>
      <c r="F28" s="133"/>
      <c r="G28" s="133"/>
    </row>
    <row r="29" spans="1:7" ht="27">
      <c r="A29" s="21" t="s">
        <v>34</v>
      </c>
      <c r="B29" s="149">
        <f t="shared" si="1"/>
        <v>4.5468767551704037E-3</v>
      </c>
      <c r="C29" s="146">
        <v>39208.940359480002</v>
      </c>
      <c r="D29" s="51">
        <v>39031.469079999995</v>
      </c>
      <c r="E29" s="8" t="s">
        <v>17</v>
      </c>
      <c r="F29" s="120"/>
    </row>
    <row r="30" spans="1:7" ht="27">
      <c r="A30" s="21" t="s">
        <v>35</v>
      </c>
      <c r="B30" s="57">
        <f>C30/D30-1</f>
        <v>-1.0833556640625464E-2</v>
      </c>
      <c r="C30" s="147">
        <v>24218.686962020001</v>
      </c>
      <c r="D30" s="51">
        <v>24483.935059269999</v>
      </c>
      <c r="E30" s="8" t="s">
        <v>18</v>
      </c>
      <c r="F30" s="120"/>
    </row>
    <row r="31" spans="1:7" ht="27">
      <c r="A31" s="22" t="s">
        <v>36</v>
      </c>
      <c r="B31" s="57">
        <f t="shared" si="1"/>
        <v>0.49393656866381175</v>
      </c>
      <c r="C31" s="147">
        <v>64957.212018479993</v>
      </c>
      <c r="D31" s="61">
        <v>43480.568975280003</v>
      </c>
      <c r="E31" s="18" t="s">
        <v>113</v>
      </c>
      <c r="F31" s="120"/>
    </row>
    <row r="32" spans="1:7" ht="27">
      <c r="A32" s="19" t="s">
        <v>24</v>
      </c>
      <c r="B32" s="64">
        <f>C32/D32-1</f>
        <v>0.1525852133020027</v>
      </c>
      <c r="C32" s="142">
        <f>SUM(C24:C31)</f>
        <v>368932.46600671997</v>
      </c>
      <c r="D32" s="142">
        <f>SUM(D24:D31)</f>
        <v>320091.27112586994</v>
      </c>
      <c r="E32" s="20" t="s">
        <v>19</v>
      </c>
    </row>
    <row r="33" spans="1:5" ht="27">
      <c r="A33" s="11" t="s">
        <v>20</v>
      </c>
      <c r="B33" s="11"/>
      <c r="C33" s="11"/>
      <c r="E33" s="10" t="s">
        <v>9</v>
      </c>
    </row>
    <row r="34" spans="1:5" ht="27">
      <c r="A34" s="11" t="s">
        <v>252</v>
      </c>
      <c r="B34" s="11"/>
      <c r="C34" s="11"/>
      <c r="E34" s="10" t="s">
        <v>253</v>
      </c>
    </row>
    <row r="35" spans="1:5" ht="27">
      <c r="A35" s="11"/>
      <c r="B35" s="11"/>
      <c r="C35" s="11"/>
      <c r="E35" s="10"/>
    </row>
    <row r="36" spans="1:5" ht="42.75" customHeight="1">
      <c r="A36" s="109" t="s">
        <v>226</v>
      </c>
      <c r="B36" s="110"/>
      <c r="C36" s="110"/>
      <c r="E36" s="109" t="s">
        <v>230</v>
      </c>
    </row>
    <row r="37" spans="1:5" ht="35.25">
      <c r="A37" s="76" t="s">
        <v>107</v>
      </c>
    </row>
    <row r="38" spans="1:5" ht="26.25">
      <c r="A38" s="24" t="s">
        <v>40</v>
      </c>
      <c r="E38" s="6" t="s">
        <v>6</v>
      </c>
    </row>
    <row r="39" spans="1:5" ht="105.6" customHeight="1">
      <c r="A39" s="161" t="s">
        <v>38</v>
      </c>
      <c r="B39" s="143" t="s">
        <v>112</v>
      </c>
      <c r="C39" s="143" t="s">
        <v>213</v>
      </c>
      <c r="D39" s="85" t="s">
        <v>213</v>
      </c>
      <c r="E39" s="161" t="s">
        <v>11</v>
      </c>
    </row>
    <row r="40" spans="1:5" ht="32.25">
      <c r="A40" s="161"/>
      <c r="B40" s="143" t="s">
        <v>110</v>
      </c>
      <c r="C40" s="143">
        <v>2024</v>
      </c>
      <c r="D40" s="143">
        <v>2023</v>
      </c>
      <c r="E40" s="161"/>
    </row>
    <row r="41" spans="1:5" ht="27">
      <c r="A41" s="21" t="s">
        <v>29</v>
      </c>
      <c r="B41" s="57">
        <f>C41/D41-1</f>
        <v>4.2869144298693929E-2</v>
      </c>
      <c r="C41" s="51">
        <v>277348.19175007998</v>
      </c>
      <c r="D41" s="51">
        <v>265947.26027357002</v>
      </c>
      <c r="E41" s="8" t="s">
        <v>12</v>
      </c>
    </row>
    <row r="42" spans="1:5" ht="27">
      <c r="A42" s="21" t="s">
        <v>30</v>
      </c>
      <c r="B42" s="57">
        <f t="shared" ref="B42:B48" si="2">C42/D42-1</f>
        <v>0.17304539983529321</v>
      </c>
      <c r="C42" s="140">
        <v>136264.99993734999</v>
      </c>
      <c r="D42" s="51">
        <v>116163.44939120251</v>
      </c>
      <c r="E42" s="8" t="s">
        <v>13</v>
      </c>
    </row>
    <row r="43" spans="1:5" ht="27">
      <c r="A43" s="21" t="s">
        <v>31</v>
      </c>
      <c r="B43" s="57">
        <f t="shared" si="2"/>
        <v>0.11912046138798393</v>
      </c>
      <c r="C43" s="140">
        <v>20852.653365800001</v>
      </c>
      <c r="D43" s="51">
        <v>18633.073100939997</v>
      </c>
      <c r="E43" s="8" t="s">
        <v>14</v>
      </c>
    </row>
    <row r="44" spans="1:5" ht="27">
      <c r="A44" s="21" t="s">
        <v>32</v>
      </c>
      <c r="B44" s="57">
        <f t="shared" si="2"/>
        <v>0.54658105887431851</v>
      </c>
      <c r="C44" s="140">
        <v>21306.74975001</v>
      </c>
      <c r="D44" s="51">
        <v>13776.678323940001</v>
      </c>
      <c r="E44" s="8" t="s">
        <v>15</v>
      </c>
    </row>
    <row r="45" spans="1:5" ht="27">
      <c r="A45" s="21" t="s">
        <v>33</v>
      </c>
      <c r="B45" s="57">
        <f t="shared" si="2"/>
        <v>-0.47650095521965441</v>
      </c>
      <c r="C45" s="140">
        <v>1695.2820000000002</v>
      </c>
      <c r="D45" s="51">
        <v>3238.3669405000001</v>
      </c>
      <c r="E45" s="8" t="s">
        <v>16</v>
      </c>
    </row>
    <row r="46" spans="1:5" ht="27">
      <c r="A46" s="21" t="s">
        <v>34</v>
      </c>
      <c r="B46" s="57">
        <f t="shared" si="2"/>
        <v>8.2759403822144417E-2</v>
      </c>
      <c r="C46" s="140">
        <v>63055.874440610001</v>
      </c>
      <c r="D46" s="51">
        <v>58236.275037669999</v>
      </c>
      <c r="E46" s="8" t="s">
        <v>17</v>
      </c>
    </row>
    <row r="47" spans="1:5" ht="27">
      <c r="A47" s="21" t="s">
        <v>35</v>
      </c>
      <c r="B47" s="57">
        <f t="shared" si="2"/>
        <v>-6.3641089611104484E-2</v>
      </c>
      <c r="C47" s="140">
        <v>54768.700635770001</v>
      </c>
      <c r="D47" s="51">
        <v>58491.14055317</v>
      </c>
      <c r="E47" s="8" t="s">
        <v>18</v>
      </c>
    </row>
    <row r="48" spans="1:5" ht="27">
      <c r="A48" s="22" t="s">
        <v>36</v>
      </c>
      <c r="B48" s="57">
        <f t="shared" si="2"/>
        <v>0.43191349259416367</v>
      </c>
      <c r="C48" s="144">
        <v>99460.17899814999</v>
      </c>
      <c r="D48" s="61">
        <v>69459.628331290005</v>
      </c>
      <c r="E48" s="18" t="s">
        <v>231</v>
      </c>
    </row>
    <row r="49" spans="1:7" ht="27">
      <c r="A49" s="19" t="s">
        <v>24</v>
      </c>
      <c r="B49" s="64">
        <f>C49/D49-1</f>
        <v>0.11724023991852373</v>
      </c>
      <c r="C49" s="142">
        <f>SUM(C41:C48)</f>
        <v>674752.63087777002</v>
      </c>
      <c r="D49" s="142">
        <f>SUM(D41:D48)</f>
        <v>603945.87195228238</v>
      </c>
      <c r="E49" s="20" t="s">
        <v>19</v>
      </c>
    </row>
    <row r="50" spans="1:7" ht="27">
      <c r="A50" s="11" t="s">
        <v>20</v>
      </c>
      <c r="B50" s="11"/>
      <c r="C50" s="11"/>
      <c r="E50" s="10" t="s">
        <v>9</v>
      </c>
    </row>
    <row r="51" spans="1:7" ht="27">
      <c r="A51" s="11" t="s">
        <v>252</v>
      </c>
      <c r="B51" s="11"/>
      <c r="C51" s="11"/>
      <c r="E51" s="10" t="s">
        <v>253</v>
      </c>
    </row>
    <row r="52" spans="1:7" ht="27">
      <c r="A52" s="11"/>
      <c r="B52" s="11"/>
      <c r="C52" s="11"/>
      <c r="E52" s="10"/>
    </row>
    <row r="53" spans="1:7" ht="39.75">
      <c r="A53" s="109" t="s">
        <v>43</v>
      </c>
      <c r="B53" s="110"/>
      <c r="C53" s="110"/>
      <c r="D53" s="110"/>
      <c r="E53" s="110"/>
      <c r="G53" s="69" t="s">
        <v>42</v>
      </c>
    </row>
    <row r="54" spans="1:7" ht="35.25">
      <c r="A54" s="101" t="s">
        <v>232</v>
      </c>
      <c r="G54" s="101" t="s">
        <v>233</v>
      </c>
    </row>
    <row r="55" spans="1:7" ht="26.25">
      <c r="A55" s="24" t="s">
        <v>40</v>
      </c>
      <c r="G55" s="6" t="s">
        <v>6</v>
      </c>
    </row>
    <row r="56" spans="1:7" ht="108">
      <c r="A56" s="161" t="s">
        <v>37</v>
      </c>
      <c r="B56" s="17" t="s">
        <v>201</v>
      </c>
      <c r="C56" s="17" t="s">
        <v>234</v>
      </c>
      <c r="D56" s="17" t="s">
        <v>103</v>
      </c>
      <c r="E56" s="17" t="s">
        <v>235</v>
      </c>
      <c r="F56" s="17" t="s">
        <v>248</v>
      </c>
      <c r="G56" s="162" t="s">
        <v>44</v>
      </c>
    </row>
    <row r="57" spans="1:7" ht="54">
      <c r="A57" s="161"/>
      <c r="B57" s="17" t="s">
        <v>202</v>
      </c>
      <c r="C57" s="17" t="s">
        <v>236</v>
      </c>
      <c r="D57" s="17" t="s">
        <v>106</v>
      </c>
      <c r="E57" s="17" t="s">
        <v>237</v>
      </c>
      <c r="F57" s="17" t="s">
        <v>105</v>
      </c>
      <c r="G57" s="162"/>
    </row>
    <row r="58" spans="1:7" ht="27">
      <c r="A58" s="21" t="s">
        <v>54</v>
      </c>
      <c r="B58" s="51">
        <v>42652.8586965828</v>
      </c>
      <c r="C58" s="51">
        <v>28090.049536799997</v>
      </c>
      <c r="D58" s="57">
        <f>C58/B58</f>
        <v>0.65857366645979287</v>
      </c>
      <c r="E58" s="51">
        <v>21682.808042535005</v>
      </c>
      <c r="F58" s="57">
        <f>C58/E58-1</f>
        <v>0.29549869563462239</v>
      </c>
      <c r="G58" s="8" t="s">
        <v>45</v>
      </c>
    </row>
    <row r="59" spans="1:7" ht="27">
      <c r="A59" s="21" t="s">
        <v>55</v>
      </c>
      <c r="B59" s="51">
        <v>269048.79608637997</v>
      </c>
      <c r="C59" s="51">
        <v>104255.46846968991</v>
      </c>
      <c r="D59" s="57">
        <f t="shared" ref="D59:D66" si="3">C59/B59</f>
        <v>0.38749650615874887</v>
      </c>
      <c r="E59" s="51">
        <v>111248.4252618625</v>
      </c>
      <c r="F59" s="57">
        <f t="shared" ref="F59:F66" si="4">C59/E59-1</f>
        <v>-6.2858928346286258E-2</v>
      </c>
      <c r="G59" s="8" t="s">
        <v>46</v>
      </c>
    </row>
    <row r="60" spans="1:7" ht="27">
      <c r="A60" s="21" t="s">
        <v>56</v>
      </c>
      <c r="B60" s="51">
        <v>112181.06531699999</v>
      </c>
      <c r="C60" s="51">
        <v>59958.072327620095</v>
      </c>
      <c r="D60" s="57">
        <f t="shared" si="3"/>
        <v>0.53447586861643048</v>
      </c>
      <c r="E60" s="51">
        <v>54482.043510399999</v>
      </c>
      <c r="F60" s="57">
        <f t="shared" si="4"/>
        <v>0.10051070893063674</v>
      </c>
      <c r="G60" s="8" t="s">
        <v>47</v>
      </c>
    </row>
    <row r="61" spans="1:7" ht="27">
      <c r="A61" s="21" t="s">
        <v>57</v>
      </c>
      <c r="B61" s="51">
        <v>81218.038923614629</v>
      </c>
      <c r="C61" s="51">
        <v>57649.476592079998</v>
      </c>
      <c r="D61" s="57">
        <f t="shared" si="3"/>
        <v>0.70981123597799733</v>
      </c>
      <c r="E61" s="51">
        <v>26644.995965819999</v>
      </c>
      <c r="F61" s="57">
        <f t="shared" si="4"/>
        <v>1.16361363559718</v>
      </c>
      <c r="G61" s="8" t="s">
        <v>48</v>
      </c>
    </row>
    <row r="62" spans="1:7" ht="27">
      <c r="A62" s="21" t="s">
        <v>58</v>
      </c>
      <c r="B62" s="51">
        <v>195062.34310132638</v>
      </c>
      <c r="C62" s="51">
        <v>101898.62887491003</v>
      </c>
      <c r="D62" s="57">
        <f t="shared" si="3"/>
        <v>0.52239005876176803</v>
      </c>
      <c r="E62" s="51">
        <v>102819.40924245001</v>
      </c>
      <c r="F62" s="57">
        <f t="shared" si="4"/>
        <v>-8.9553166500768722E-3</v>
      </c>
      <c r="G62" s="8" t="s">
        <v>49</v>
      </c>
    </row>
    <row r="63" spans="1:7" ht="27">
      <c r="A63" s="21" t="s">
        <v>59</v>
      </c>
      <c r="B63" s="51">
        <v>213743.08231984935</v>
      </c>
      <c r="C63" s="51">
        <v>138613.36969516994</v>
      </c>
      <c r="D63" s="57">
        <f t="shared" si="3"/>
        <v>0.64850458873680028</v>
      </c>
      <c r="E63" s="51">
        <v>127945.24161820501</v>
      </c>
      <c r="F63" s="57">
        <f t="shared" si="4"/>
        <v>8.3380420733419447E-2</v>
      </c>
      <c r="G63" s="8" t="s">
        <v>50</v>
      </c>
    </row>
    <row r="64" spans="1:7" ht="27">
      <c r="A64" s="21" t="s">
        <v>60</v>
      </c>
      <c r="B64" s="51">
        <v>83660.604617000005</v>
      </c>
      <c r="C64" s="51">
        <v>40712.593199309995</v>
      </c>
      <c r="D64" s="57">
        <f t="shared" si="3"/>
        <v>0.48663995898300155</v>
      </c>
      <c r="E64" s="51">
        <v>37337.94893015</v>
      </c>
      <c r="F64" s="57">
        <f t="shared" si="4"/>
        <v>9.0381083210358204E-2</v>
      </c>
      <c r="G64" s="8" t="s">
        <v>51</v>
      </c>
    </row>
    <row r="65" spans="1:7" ht="27">
      <c r="A65" s="21" t="s">
        <v>62</v>
      </c>
      <c r="B65" s="51">
        <v>37885.965271000001</v>
      </c>
      <c r="C65" s="51">
        <v>21683.880231790004</v>
      </c>
      <c r="D65" s="57">
        <f t="shared" si="3"/>
        <v>0.57234598819600457</v>
      </c>
      <c r="E65" s="51">
        <v>18552.196218659999</v>
      </c>
      <c r="F65" s="57">
        <f t="shared" si="4"/>
        <v>0.16880395055223296</v>
      </c>
      <c r="G65" s="8" t="s">
        <v>52</v>
      </c>
    </row>
    <row r="66" spans="1:7" ht="27">
      <c r="A66" s="21" t="s">
        <v>61</v>
      </c>
      <c r="B66" s="51">
        <v>215547.24566694221</v>
      </c>
      <c r="C66" s="51">
        <v>121891.09195039999</v>
      </c>
      <c r="D66" s="57">
        <f t="shared" si="3"/>
        <v>0.56549593836491341</v>
      </c>
      <c r="E66" s="51">
        <v>103232.80316220001</v>
      </c>
      <c r="F66" s="57">
        <f t="shared" si="4"/>
        <v>0.18073992196922095</v>
      </c>
      <c r="G66" s="8" t="s">
        <v>53</v>
      </c>
    </row>
    <row r="67" spans="1:7" ht="27">
      <c r="A67" s="19" t="s">
        <v>24</v>
      </c>
      <c r="B67" s="142">
        <f>SUM(B58:B66)</f>
        <v>1250999.9999996952</v>
      </c>
      <c r="C67" s="142">
        <f>SUM(C58:C66)</f>
        <v>674752.63087777002</v>
      </c>
      <c r="D67" s="64">
        <f>C67/B67</f>
        <v>0.53937060821577487</v>
      </c>
      <c r="E67" s="142">
        <f>SUM(E58:E66)</f>
        <v>603945.8719522825</v>
      </c>
      <c r="F67" s="64">
        <f>C67/E67-1</f>
        <v>0.1172402399185235</v>
      </c>
      <c r="G67" s="20" t="s">
        <v>19</v>
      </c>
    </row>
    <row r="68" spans="1:7" ht="27">
      <c r="A68" s="11" t="s">
        <v>20</v>
      </c>
      <c r="B68" s="11"/>
      <c r="C68" s="11"/>
      <c r="G68" s="10" t="s">
        <v>9</v>
      </c>
    </row>
    <row r="69" spans="1:7" ht="27">
      <c r="A69" s="11" t="s">
        <v>252</v>
      </c>
      <c r="B69" s="11"/>
      <c r="C69" s="11"/>
      <c r="G69" s="10" t="s">
        <v>253</v>
      </c>
    </row>
    <row r="70" spans="1:7" ht="27">
      <c r="A70" s="11"/>
      <c r="B70" s="11"/>
      <c r="D70" s="121"/>
      <c r="E70" s="10"/>
    </row>
    <row r="71" spans="1:7" ht="27">
      <c r="A71" s="48" t="s">
        <v>212</v>
      </c>
      <c r="D71" s="121"/>
      <c r="G71" s="65" t="s">
        <v>211</v>
      </c>
    </row>
    <row r="72" spans="1:7">
      <c r="D72" s="121"/>
    </row>
    <row r="73" spans="1:7">
      <c r="D73" s="121"/>
      <c r="F73" s="121"/>
    </row>
    <row r="74" spans="1:7">
      <c r="D74" s="121"/>
      <c r="F74" s="121"/>
    </row>
    <row r="75" spans="1:7">
      <c r="D75" s="121"/>
      <c r="F75" s="121"/>
    </row>
    <row r="76" spans="1:7">
      <c r="D76" s="121"/>
      <c r="F76" s="121"/>
    </row>
    <row r="77" spans="1:7">
      <c r="D77" s="121"/>
      <c r="F77" s="121"/>
    </row>
    <row r="78" spans="1:7">
      <c r="F78" s="121"/>
    </row>
    <row r="79" spans="1:7">
      <c r="F79" s="121"/>
    </row>
    <row r="80" spans="1:7">
      <c r="F80" s="121"/>
    </row>
    <row r="81" spans="6:6">
      <c r="F81" s="121"/>
    </row>
    <row r="82" spans="6:6">
      <c r="F82" s="121"/>
    </row>
    <row r="83" spans="6:6">
      <c r="F83" s="120"/>
    </row>
    <row r="84" spans="6:6">
      <c r="F84" s="120"/>
    </row>
    <row r="85" spans="6:6">
      <c r="F85" s="120"/>
    </row>
  </sheetData>
  <mergeCells count="9">
    <mergeCell ref="A56:A57"/>
    <mergeCell ref="G56:G57"/>
    <mergeCell ref="A39:A40"/>
    <mergeCell ref="E39:E40"/>
    <mergeCell ref="E5:E6"/>
    <mergeCell ref="A5:A6"/>
    <mergeCell ref="B5:B6"/>
    <mergeCell ref="A22:A23"/>
    <mergeCell ref="E22:E23"/>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4BA78-26C9-4D51-85D1-650BD640EEB9}">
  <dimension ref="A1:E14"/>
  <sheetViews>
    <sheetView showGridLines="0" showRowColHeaders="0" rightToLeft="1" zoomScale="70" zoomScaleNormal="70" workbookViewId="0">
      <selection activeCell="E25" sqref="E25"/>
    </sheetView>
  </sheetViews>
  <sheetFormatPr defaultRowHeight="14.25"/>
  <cols>
    <col min="1" max="5" width="46.875" customWidth="1"/>
  </cols>
  <sheetData>
    <row r="1" spans="1:5" ht="96" customHeight="1"/>
    <row r="2" spans="1:5" ht="31.5">
      <c r="A2" s="86" t="s">
        <v>171</v>
      </c>
      <c r="B2" s="86"/>
      <c r="C2" s="86"/>
      <c r="D2" s="46"/>
      <c r="E2" s="86" t="s">
        <v>172</v>
      </c>
    </row>
    <row r="3" spans="1:5" s="103" customFormat="1" ht="27">
      <c r="A3" s="102" t="s">
        <v>239</v>
      </c>
      <c r="B3" s="102"/>
      <c r="C3" s="102"/>
      <c r="E3" s="102" t="s">
        <v>242</v>
      </c>
    </row>
    <row r="4" spans="1:5" ht="26.25">
      <c r="A4" s="24" t="s">
        <v>40</v>
      </c>
      <c r="B4" s="24"/>
      <c r="C4" s="24"/>
      <c r="E4" s="31" t="s">
        <v>6</v>
      </c>
    </row>
    <row r="5" spans="1:5" ht="20.100000000000001" customHeight="1">
      <c r="A5" s="161" t="s">
        <v>0</v>
      </c>
      <c r="B5" s="161" t="s">
        <v>19</v>
      </c>
      <c r="C5" s="161" t="s">
        <v>220</v>
      </c>
      <c r="D5" s="161" t="s">
        <v>238</v>
      </c>
      <c r="E5" s="161" t="s">
        <v>63</v>
      </c>
    </row>
    <row r="6" spans="1:5" ht="20.100000000000001" customHeight="1">
      <c r="A6" s="161"/>
      <c r="B6" s="161"/>
      <c r="C6" s="161"/>
      <c r="D6" s="161"/>
      <c r="E6" s="161"/>
    </row>
    <row r="7" spans="1:5" ht="27">
      <c r="A7" s="12" t="s">
        <v>163</v>
      </c>
      <c r="B7" s="122">
        <v>-27727.438160083024</v>
      </c>
      <c r="C7" s="122">
        <v>-15340.637056844949</v>
      </c>
      <c r="D7" s="122">
        <v>-12386.801103238016</v>
      </c>
      <c r="E7" s="28" t="s">
        <v>168</v>
      </c>
    </row>
    <row r="8" spans="1:5" ht="27">
      <c r="A8" s="29" t="s">
        <v>64</v>
      </c>
      <c r="B8" s="29"/>
      <c r="C8" s="27"/>
      <c r="D8" s="27"/>
      <c r="E8" s="30" t="s">
        <v>65</v>
      </c>
    </row>
    <row r="9" spans="1:5" ht="27">
      <c r="A9" s="21" t="s">
        <v>68</v>
      </c>
      <c r="B9" s="152">
        <v>0</v>
      </c>
      <c r="C9" s="51">
        <v>0</v>
      </c>
      <c r="D9" s="51">
        <v>0</v>
      </c>
      <c r="E9" s="8" t="s">
        <v>66</v>
      </c>
    </row>
    <row r="10" spans="1:5" ht="27">
      <c r="A10" s="21" t="s">
        <v>204</v>
      </c>
      <c r="B10" s="61">
        <v>27727</v>
      </c>
      <c r="C10" s="61">
        <v>15341</v>
      </c>
      <c r="D10" s="61">
        <v>12387</v>
      </c>
      <c r="E10" s="8" t="s">
        <v>205</v>
      </c>
    </row>
    <row r="11" spans="1:5" ht="27">
      <c r="A11" s="29" t="s">
        <v>69</v>
      </c>
      <c r="B11" s="27">
        <v>27727</v>
      </c>
      <c r="C11" s="27">
        <v>15341</v>
      </c>
      <c r="D11" s="27">
        <v>12387</v>
      </c>
      <c r="E11" s="30" t="s">
        <v>67</v>
      </c>
    </row>
    <row r="12" spans="1:5" ht="27">
      <c r="A12" s="11" t="s">
        <v>250</v>
      </c>
      <c r="B12" s="11"/>
      <c r="C12" s="11"/>
      <c r="E12" s="10" t="s">
        <v>251</v>
      </c>
    </row>
    <row r="14" spans="1:5" ht="27">
      <c r="A14" s="48" t="s">
        <v>216</v>
      </c>
      <c r="B14" s="48"/>
      <c r="C14" s="48"/>
      <c r="E14" s="65" t="s">
        <v>211</v>
      </c>
    </row>
  </sheetData>
  <mergeCells count="5">
    <mergeCell ref="A5:A6"/>
    <mergeCell ref="B5:B6"/>
    <mergeCell ref="C5:C6"/>
    <mergeCell ref="D5:D6"/>
    <mergeCell ref="E5:E6"/>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F350-54A1-4E29-97B7-E7BE27769131}">
  <dimension ref="A1:F13"/>
  <sheetViews>
    <sheetView showGridLines="0" showRowColHeaders="0" rightToLeft="1" zoomScale="65" zoomScaleNormal="90" workbookViewId="0">
      <selection activeCell="J23" sqref="J23"/>
    </sheetView>
  </sheetViews>
  <sheetFormatPr defaultRowHeight="14.25"/>
  <cols>
    <col min="1" max="3" width="60.875" customWidth="1"/>
  </cols>
  <sheetData>
    <row r="1" spans="1:6" ht="96" customHeight="1"/>
    <row r="2" spans="1:6" ht="35.25">
      <c r="A2" s="123" t="s">
        <v>184</v>
      </c>
      <c r="C2" s="69" t="s">
        <v>185</v>
      </c>
    </row>
    <row r="3" spans="1:6" s="103" customFormat="1" ht="27">
      <c r="A3" s="102" t="s">
        <v>243</v>
      </c>
      <c r="C3" s="102" t="s">
        <v>244</v>
      </c>
    </row>
    <row r="4" spans="1:6" ht="26.25">
      <c r="A4" s="24" t="s">
        <v>40</v>
      </c>
      <c r="C4" s="31" t="s">
        <v>6</v>
      </c>
    </row>
    <row r="5" spans="1:6" ht="32.25" customHeight="1">
      <c r="A5" s="166" t="s">
        <v>186</v>
      </c>
      <c r="B5" s="166"/>
      <c r="C5" s="166"/>
    </row>
    <row r="6" spans="1:6" ht="32.25" customHeight="1">
      <c r="A6" s="166" t="s">
        <v>187</v>
      </c>
      <c r="B6" s="166"/>
      <c r="C6" s="166"/>
    </row>
    <row r="7" spans="1:6" ht="32.25">
      <c r="A7" s="124" t="s">
        <v>188</v>
      </c>
      <c r="B7" s="125">
        <v>393918.26327905606</v>
      </c>
      <c r="C7" s="126" t="s">
        <v>84</v>
      </c>
    </row>
    <row r="8" spans="1:6" ht="32.25">
      <c r="A8" s="166" t="s">
        <v>200</v>
      </c>
      <c r="B8" s="166"/>
      <c r="C8" s="166"/>
    </row>
    <row r="9" spans="1:6" ht="32.25">
      <c r="A9" s="166" t="s">
        <v>199</v>
      </c>
      <c r="B9" s="166"/>
      <c r="C9" s="166"/>
    </row>
    <row r="10" spans="1:6" ht="32.25">
      <c r="A10" s="127" t="s">
        <v>188</v>
      </c>
      <c r="B10" s="130">
        <v>101413.71648648998</v>
      </c>
      <c r="C10" s="128" t="s">
        <v>84</v>
      </c>
    </row>
    <row r="11" spans="1:6" ht="27">
      <c r="A11" s="11" t="s">
        <v>250</v>
      </c>
      <c r="B11" s="11"/>
      <c r="C11" s="10" t="s">
        <v>251</v>
      </c>
    </row>
    <row r="13" spans="1:6" ht="27">
      <c r="A13" s="129" t="s">
        <v>216</v>
      </c>
      <c r="C13" s="48" t="s">
        <v>211</v>
      </c>
      <c r="D13" s="48"/>
      <c r="E13" s="48"/>
      <c r="F13" s="48"/>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600-8B8D-46BD-9EE0-DD091B720DA4}">
  <dimension ref="A1:F21"/>
  <sheetViews>
    <sheetView showGridLines="0" showRowColHeaders="0" rightToLeft="1" zoomScale="90" zoomScaleNormal="90" workbookViewId="0">
      <selection activeCell="D19" sqref="D19"/>
    </sheetView>
  </sheetViews>
  <sheetFormatPr defaultRowHeight="14.25"/>
  <cols>
    <col min="1" max="1" width="7" customWidth="1"/>
    <col min="2" max="2" width="41.625" customWidth="1"/>
    <col min="3" max="4" width="22.5" customWidth="1"/>
    <col min="5" max="5" width="41.625" customWidth="1"/>
    <col min="6" max="6" width="7" customWidth="1"/>
  </cols>
  <sheetData>
    <row r="1" spans="1:6" ht="96" customHeight="1"/>
    <row r="2" spans="1:6" ht="39.75">
      <c r="A2" s="23" t="s">
        <v>79</v>
      </c>
      <c r="F2" s="23" t="s">
        <v>78</v>
      </c>
    </row>
    <row r="3" spans="1:6" ht="26.25">
      <c r="A3" s="104" t="s">
        <v>240</v>
      </c>
      <c r="F3" s="105" t="s">
        <v>241</v>
      </c>
    </row>
    <row r="4" spans="1:6" ht="26.25">
      <c r="A4" s="24" t="s">
        <v>40</v>
      </c>
      <c r="F4" s="31" t="s">
        <v>6</v>
      </c>
    </row>
    <row r="5" spans="1:6" ht="27" customHeight="1">
      <c r="A5" s="167" t="s">
        <v>70</v>
      </c>
      <c r="B5" s="170" t="s">
        <v>0</v>
      </c>
      <c r="C5" s="43" t="s">
        <v>71</v>
      </c>
      <c r="D5" s="43" t="s">
        <v>72</v>
      </c>
      <c r="E5" s="179" t="s">
        <v>63</v>
      </c>
      <c r="F5" s="167" t="s">
        <v>78</v>
      </c>
    </row>
    <row r="6" spans="1:6" ht="27" customHeight="1">
      <c r="A6" s="168"/>
      <c r="B6" s="171"/>
      <c r="C6" s="44" t="s">
        <v>85</v>
      </c>
      <c r="D6" s="44" t="s">
        <v>86</v>
      </c>
      <c r="E6" s="180"/>
      <c r="F6" s="168"/>
    </row>
    <row r="7" spans="1:6" ht="27" customHeight="1">
      <c r="A7" s="168"/>
      <c r="B7" s="172" t="s">
        <v>73</v>
      </c>
      <c r="C7" s="178">
        <v>1050282</v>
      </c>
      <c r="D7" s="178"/>
      <c r="E7" s="174" t="s">
        <v>80</v>
      </c>
      <c r="F7" s="168"/>
    </row>
    <row r="8" spans="1:6" ht="27" customHeight="1">
      <c r="A8" s="168"/>
      <c r="B8" s="173"/>
      <c r="C8" s="45">
        <v>644405</v>
      </c>
      <c r="D8" s="45">
        <v>405877</v>
      </c>
      <c r="E8" s="175"/>
      <c r="F8" s="168"/>
    </row>
    <row r="9" spans="1:6" ht="27">
      <c r="A9" s="168"/>
      <c r="B9" s="32" t="s">
        <v>74</v>
      </c>
      <c r="C9" s="51">
        <v>103999.39088600001</v>
      </c>
      <c r="D9" s="51">
        <v>67811.25</v>
      </c>
      <c r="E9" s="35" t="s">
        <v>81</v>
      </c>
      <c r="F9" s="168"/>
    </row>
    <row r="10" spans="1:6" ht="27">
      <c r="A10" s="168"/>
      <c r="B10" s="33" t="s">
        <v>75</v>
      </c>
      <c r="C10" s="52">
        <v>68112.832999999999</v>
      </c>
      <c r="D10" s="52">
        <v>4770</v>
      </c>
      <c r="E10" s="36" t="s">
        <v>82</v>
      </c>
      <c r="F10" s="168"/>
    </row>
    <row r="11" spans="1:6" ht="27">
      <c r="A11" s="168"/>
      <c r="B11" s="34" t="s">
        <v>76</v>
      </c>
      <c r="C11" s="56" t="s">
        <v>203</v>
      </c>
      <c r="D11" s="56" t="s">
        <v>203</v>
      </c>
      <c r="E11" s="37" t="s">
        <v>83</v>
      </c>
      <c r="F11" s="168"/>
    </row>
    <row r="12" spans="1:6" ht="27" customHeight="1">
      <c r="A12" s="168"/>
      <c r="B12" s="176" t="s">
        <v>77</v>
      </c>
      <c r="C12" s="50">
        <v>680291.55788600002</v>
      </c>
      <c r="D12" s="50">
        <v>468918.25</v>
      </c>
      <c r="E12" s="174" t="s">
        <v>84</v>
      </c>
      <c r="F12" s="168"/>
    </row>
    <row r="13" spans="1:6" ht="27">
      <c r="A13" s="169"/>
      <c r="B13" s="177"/>
      <c r="C13" s="181">
        <v>1149209.807886</v>
      </c>
      <c r="D13" s="181"/>
      <c r="E13" s="175"/>
      <c r="F13" s="169"/>
    </row>
    <row r="14" spans="1:6" ht="27">
      <c r="A14" s="11" t="s">
        <v>250</v>
      </c>
      <c r="B14" s="11"/>
      <c r="F14" s="10" t="s">
        <v>251</v>
      </c>
    </row>
    <row r="16" spans="1:6" ht="27">
      <c r="A16" s="48" t="s">
        <v>218</v>
      </c>
      <c r="F16" s="65" t="s">
        <v>219</v>
      </c>
    </row>
    <row r="21" spans="3:3">
      <c r="C21" s="150"/>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1D67FA23CE540BDEE458F89FA0AF8" ma:contentTypeVersion="1" ma:contentTypeDescription="Create a new document." ma:contentTypeScope="" ma:versionID="f669cdf7975d651e320c70a8bbdbf0ff">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2406C9F-219C-44CF-AC2E-8CAED21776A6}"/>
</file>

<file path=customXml/itemProps2.xml><?xml version="1.0" encoding="utf-8"?>
<ds:datastoreItem xmlns:ds="http://schemas.openxmlformats.org/officeDocument/2006/customXml" ds:itemID="{6A69AD75-F5EA-465B-A4FB-8FEA87864607}"/>
</file>

<file path=customXml/itemProps3.xml><?xml version="1.0" encoding="utf-8"?>
<ds:datastoreItem xmlns:ds="http://schemas.openxmlformats.org/officeDocument/2006/customXml" ds:itemID="{9D8C3A80-444F-4F54-B24C-EBF60ABD5B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T.CONTENT</vt:lpstr>
      <vt:lpstr>INTRODUCTION</vt:lpstr>
      <vt:lpstr>GOV.BUD</vt:lpstr>
      <vt:lpstr>Summary</vt:lpstr>
      <vt:lpstr>Revenues</vt:lpstr>
      <vt:lpstr>Expenditures </vt:lpstr>
      <vt:lpstr>Deficit</vt:lpstr>
      <vt:lpstr>Gov.Reserve</vt:lpstr>
      <vt:lpstr>Debt</vt:lpstr>
      <vt:lpstr>Expenditures</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2024-07-28T09:59:21Z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0x0101009C11D67FA23CE540BDEE458F89FA0AF8</vt:lpwstr>
  </property>
</Properties>
</file>